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4355" windowHeight="9720" activeTab="1"/>
  </bookViews>
  <sheets>
    <sheet name="часть 1" sheetId="2" r:id="rId1"/>
    <sheet name="часть 2" sheetId="5" r:id="rId2"/>
  </sheets>
  <calcPr calcId="162913"/>
</workbook>
</file>

<file path=xl/calcChain.xml><?xml version="1.0" encoding="utf-8"?>
<calcChain xmlns="http://schemas.openxmlformats.org/spreadsheetml/2006/main">
  <c r="F29" i="5" l="1"/>
  <c r="F28" i="5"/>
  <c r="D8" i="5"/>
  <c r="D12" i="5"/>
  <c r="E16" i="5"/>
  <c r="E20" i="5"/>
  <c r="D24" i="5"/>
  <c r="A26" i="5"/>
  <c r="A25" i="5"/>
  <c r="E24" i="5"/>
  <c r="C24" i="5"/>
  <c r="D23" i="5"/>
  <c r="C23" i="5"/>
  <c r="E22" i="5"/>
  <c r="D22" i="5"/>
  <c r="C22" i="5"/>
  <c r="C21" i="5"/>
  <c r="C20" i="5"/>
  <c r="D19" i="5"/>
  <c r="C19" i="5"/>
  <c r="E18" i="5"/>
  <c r="D18" i="5"/>
  <c r="C18" i="5"/>
  <c r="C17" i="5"/>
  <c r="C16" i="5"/>
  <c r="D16" i="5"/>
  <c r="C15" i="5"/>
  <c r="E14" i="5"/>
  <c r="D14" i="5"/>
  <c r="C14" i="5"/>
  <c r="D13" i="5"/>
  <c r="C13" i="5"/>
  <c r="C12" i="5"/>
  <c r="C11" i="5"/>
  <c r="E10" i="5"/>
  <c r="D10" i="5"/>
  <c r="C10" i="5"/>
  <c r="D9" i="5"/>
  <c r="C9" i="5"/>
  <c r="E8" i="5"/>
  <c r="C8" i="5"/>
  <c r="D7" i="5"/>
  <c r="C7" i="5"/>
  <c r="E6" i="5"/>
  <c r="D6" i="5"/>
  <c r="C6" i="5"/>
  <c r="C5" i="5"/>
  <c r="D5" i="5"/>
  <c r="E12" i="5"/>
  <c r="D20" i="5"/>
  <c r="E21" i="5"/>
  <c r="E17" i="5"/>
  <c r="E13" i="5"/>
  <c r="D21" i="5"/>
  <c r="E23" i="5"/>
  <c r="B26" i="5"/>
  <c r="G21" i="5"/>
  <c r="B25" i="5"/>
  <c r="E5" i="5"/>
  <c r="A28" i="5" a="1"/>
  <c r="G5" i="5"/>
  <c r="G15" i="5"/>
  <c r="E15" i="5"/>
  <c r="E11" i="5"/>
  <c r="E7" i="5"/>
  <c r="D15" i="5"/>
  <c r="E9" i="5"/>
  <c r="D11" i="5"/>
  <c r="D17" i="5"/>
  <c r="E19" i="5"/>
  <c r="C26" i="5"/>
  <c r="C25" i="5"/>
  <c r="G9" i="5"/>
  <c r="G7" i="5"/>
  <c r="G19" i="5"/>
  <c r="D26" i="5"/>
  <c r="G17" i="5"/>
  <c r="G23" i="5"/>
  <c r="G11" i="5"/>
  <c r="E26" i="5"/>
  <c r="E25" i="5"/>
  <c r="G20" i="5"/>
  <c r="G14" i="5"/>
  <c r="G8" i="5"/>
  <c r="G12" i="5"/>
  <c r="G16" i="5"/>
  <c r="G24" i="5"/>
  <c r="G18" i="5"/>
  <c r="G22" i="5"/>
  <c r="G6" i="5"/>
  <c r="G10" i="5"/>
  <c r="G13" i="5"/>
  <c r="D25" i="5"/>
  <c r="B28" i="5"/>
  <c r="A28" i="5"/>
  <c r="F5" i="5"/>
  <c r="G26" i="5"/>
  <c r="G25" i="5"/>
  <c r="F22" i="5"/>
  <c r="H22" i="5"/>
  <c r="F18" i="5"/>
  <c r="H18" i="5"/>
  <c r="F14" i="5"/>
  <c r="H14" i="5"/>
  <c r="F10" i="5"/>
  <c r="H10" i="5"/>
  <c r="F6" i="5"/>
  <c r="H6" i="5"/>
  <c r="F24" i="5"/>
  <c r="H24" i="5"/>
  <c r="F20" i="5"/>
  <c r="H20" i="5"/>
  <c r="F16" i="5"/>
  <c r="H16" i="5"/>
  <c r="F12" i="5"/>
  <c r="H12" i="5"/>
  <c r="F8" i="5"/>
  <c r="H8" i="5"/>
  <c r="F21" i="5"/>
  <c r="H21" i="5"/>
  <c r="F15" i="5"/>
  <c r="H15" i="5"/>
  <c r="F23" i="5"/>
  <c r="H23" i="5"/>
  <c r="F7" i="5"/>
  <c r="H7" i="5"/>
  <c r="F11" i="5"/>
  <c r="H11" i="5"/>
  <c r="F19" i="5"/>
  <c r="H19" i="5"/>
  <c r="F9" i="5"/>
  <c r="H9" i="5"/>
  <c r="F13" i="5"/>
  <c r="H13" i="5"/>
  <c r="F17" i="5"/>
  <c r="H17" i="5"/>
  <c r="F26" i="5"/>
  <c r="F25" i="5"/>
  <c r="H5" i="5"/>
  <c r="H26" i="5"/>
  <c r="H25" i="5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6" i="2"/>
  <c r="I5" i="2"/>
  <c r="H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6" i="2"/>
  <c r="D9" i="2"/>
  <c r="D12" i="2"/>
  <c r="D13" i="2"/>
  <c r="D17" i="2"/>
  <c r="D20" i="2"/>
  <c r="D21" i="2"/>
  <c r="D6" i="2"/>
  <c r="B6" i="2"/>
  <c r="B7" i="2"/>
  <c r="C7" i="2"/>
  <c r="B8" i="2"/>
  <c r="D8" i="2"/>
  <c r="C8" i="2"/>
  <c r="B9" i="2"/>
  <c r="C9" i="2"/>
  <c r="B10" i="2"/>
  <c r="D10" i="2"/>
  <c r="C10" i="2"/>
  <c r="B11" i="2"/>
  <c r="C11" i="2"/>
  <c r="B12" i="2"/>
  <c r="C12" i="2"/>
  <c r="B13" i="2"/>
  <c r="C13" i="2"/>
  <c r="B14" i="2"/>
  <c r="B15" i="2"/>
  <c r="D15" i="2"/>
  <c r="B16" i="2"/>
  <c r="D16" i="2"/>
  <c r="C16" i="2"/>
  <c r="B17" i="2"/>
  <c r="C17" i="2"/>
  <c r="B18" i="2"/>
  <c r="D18" i="2"/>
  <c r="C18" i="2"/>
  <c r="B19" i="2"/>
  <c r="C19" i="2"/>
  <c r="B20" i="2"/>
  <c r="C20" i="2"/>
  <c r="B21" i="2"/>
  <c r="B22" i="2"/>
  <c r="B23" i="2"/>
  <c r="C23" i="2"/>
  <c r="B24" i="2"/>
  <c r="D24" i="2"/>
  <c r="C24" i="2"/>
  <c r="C6" i="2"/>
  <c r="D23" i="2"/>
  <c r="D19" i="2"/>
  <c r="D11" i="2"/>
  <c r="D7" i="2"/>
  <c r="D25" i="2"/>
  <c r="C22" i="2"/>
  <c r="D22" i="2"/>
  <c r="C14" i="2"/>
  <c r="D14" i="2"/>
</calcChain>
</file>

<file path=xl/sharedStrings.xml><?xml version="1.0" encoding="utf-8"?>
<sst xmlns="http://schemas.openxmlformats.org/spreadsheetml/2006/main" count="24" uniqueCount="19">
  <si>
    <t>y</t>
  </si>
  <si>
    <t>k</t>
  </si>
  <si>
    <t>l</t>
  </si>
  <si>
    <t>k+l</t>
  </si>
  <si>
    <t>m=3</t>
  </si>
  <si>
    <r>
      <rPr>
        <sz val="11"/>
        <color indexed="8"/>
        <rFont val="Calibri"/>
        <family val="2"/>
        <charset val="204"/>
      </rPr>
      <t>α</t>
    </r>
    <r>
      <rPr>
        <i/>
        <sz val="11"/>
        <color indexed="8"/>
        <rFont val="Calibri"/>
        <family val="2"/>
        <charset val="204"/>
      </rPr>
      <t>=0,3</t>
    </r>
  </si>
  <si>
    <r>
      <rPr>
        <sz val="11"/>
        <color indexed="8"/>
        <rFont val="Calibri"/>
        <family val="2"/>
        <charset val="204"/>
      </rPr>
      <t>α</t>
    </r>
    <r>
      <rPr>
        <i/>
        <sz val="11"/>
        <color indexed="8"/>
        <rFont val="Calibri"/>
        <family val="2"/>
        <charset val="204"/>
      </rPr>
      <t>=0,8</t>
    </r>
  </si>
  <si>
    <t>t</t>
  </si>
  <si>
    <t>Данные</t>
  </si>
  <si>
    <t>t y</t>
  </si>
  <si>
    <t>y(t)</t>
  </si>
  <si>
    <r>
      <t>t</t>
    </r>
    <r>
      <rPr>
        <vertAlign val="superscript"/>
        <sz val="11"/>
        <color indexed="8"/>
        <rFont val="Calibri"/>
        <family val="2"/>
        <charset val="204"/>
      </rPr>
      <t>2</t>
    </r>
  </si>
  <si>
    <r>
      <t>y</t>
    </r>
    <r>
      <rPr>
        <vertAlign val="superscript"/>
        <sz val="11"/>
        <color indexed="8"/>
        <rFont val="Calibri"/>
        <family val="2"/>
        <charset val="204"/>
      </rPr>
      <t>2</t>
    </r>
  </si>
  <si>
    <r>
      <t>(y-ycp)</t>
    </r>
    <r>
      <rPr>
        <vertAlign val="superscript"/>
        <sz val="11"/>
        <color indexed="8"/>
        <rFont val="Calibri"/>
        <family val="2"/>
        <charset val="204"/>
      </rPr>
      <t>2</t>
    </r>
  </si>
  <si>
    <r>
      <t>(y-y(t))</t>
    </r>
    <r>
      <rPr>
        <vertAlign val="superscript"/>
        <sz val="11"/>
        <color indexed="8"/>
        <rFont val="Calibri"/>
        <family val="2"/>
        <charset val="204"/>
      </rPr>
      <t>2</t>
    </r>
  </si>
  <si>
    <t xml:space="preserve">Задача по эконометрике с решением в Excel. Выполнена в </t>
  </si>
  <si>
    <t>https://www.matburo.ru/</t>
  </si>
  <si>
    <t>Полный файл решения выложен на странице</t>
  </si>
  <si>
    <t>https://www.matburo.ru/ex_ec.php?p1=ecexcel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</si>
</sst>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2" xfId="1" applyFill="1" applyBorder="1" applyAlignment="1" applyProtection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6" fillId="3" borderId="6" xfId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'часть 1'!$F$4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'часть 1'!$F$5:$F$24</c:f>
              <c:numCache>
                <c:formatCode>General</c:formatCode>
                <c:ptCount val="20"/>
                <c:pt idx="0">
                  <c:v>87</c:v>
                </c:pt>
                <c:pt idx="1">
                  <c:v>77</c:v>
                </c:pt>
                <c:pt idx="2">
                  <c:v>75</c:v>
                </c:pt>
                <c:pt idx="3">
                  <c:v>74</c:v>
                </c:pt>
                <c:pt idx="4">
                  <c:v>69</c:v>
                </c:pt>
                <c:pt idx="5">
                  <c:v>66</c:v>
                </c:pt>
                <c:pt idx="6">
                  <c:v>62</c:v>
                </c:pt>
                <c:pt idx="7">
                  <c:v>61</c:v>
                </c:pt>
                <c:pt idx="8">
                  <c:v>59</c:v>
                </c:pt>
                <c:pt idx="9">
                  <c:v>57</c:v>
                </c:pt>
                <c:pt idx="10">
                  <c:v>57</c:v>
                </c:pt>
                <c:pt idx="11">
                  <c:v>52</c:v>
                </c:pt>
                <c:pt idx="12">
                  <c:v>50</c:v>
                </c:pt>
                <c:pt idx="13">
                  <c:v>48</c:v>
                </c:pt>
                <c:pt idx="14">
                  <c:v>46</c:v>
                </c:pt>
                <c:pt idx="15">
                  <c:v>43</c:v>
                </c:pt>
                <c:pt idx="16">
                  <c:v>43</c:v>
                </c:pt>
                <c:pt idx="17">
                  <c:v>41</c:v>
                </c:pt>
                <c:pt idx="18">
                  <c:v>38</c:v>
                </c:pt>
                <c:pt idx="19">
                  <c:v>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'часть 1'!$G$4</c:f>
              <c:strCache>
                <c:ptCount val="1"/>
                <c:pt idx="0">
                  <c:v>m=3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yVal>
            <c:numRef>
              <c:f>'часть 1'!$G$5:$G$24</c:f>
              <c:numCache>
                <c:formatCode>0.00</c:formatCode>
                <c:ptCount val="20"/>
                <c:pt idx="1">
                  <c:v>79.666666666666671</c:v>
                </c:pt>
                <c:pt idx="2">
                  <c:v>75.333333333333329</c:v>
                </c:pt>
                <c:pt idx="3">
                  <c:v>72.666666666666671</c:v>
                </c:pt>
                <c:pt idx="4">
                  <c:v>69.666666666666671</c:v>
                </c:pt>
                <c:pt idx="5">
                  <c:v>65.666666666666671</c:v>
                </c:pt>
                <c:pt idx="6">
                  <c:v>63</c:v>
                </c:pt>
                <c:pt idx="7">
                  <c:v>60.666666666666664</c:v>
                </c:pt>
                <c:pt idx="8">
                  <c:v>59</c:v>
                </c:pt>
                <c:pt idx="9">
                  <c:v>57.666666666666664</c:v>
                </c:pt>
                <c:pt idx="10">
                  <c:v>55.333333333333336</c:v>
                </c:pt>
                <c:pt idx="11">
                  <c:v>53</c:v>
                </c:pt>
                <c:pt idx="12">
                  <c:v>50</c:v>
                </c:pt>
                <c:pt idx="13">
                  <c:v>48</c:v>
                </c:pt>
                <c:pt idx="14">
                  <c:v>45.666666666666664</c:v>
                </c:pt>
                <c:pt idx="15">
                  <c:v>44</c:v>
                </c:pt>
                <c:pt idx="16">
                  <c:v>42.333333333333336</c:v>
                </c:pt>
                <c:pt idx="17">
                  <c:v>40.666666666666664</c:v>
                </c:pt>
                <c:pt idx="18">
                  <c:v>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'часть 1'!$H$4</c:f>
              <c:strCache>
                <c:ptCount val="1"/>
                <c:pt idx="0">
                  <c:v>α=0,3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'часть 1'!$H$5:$H$24</c:f>
              <c:numCache>
                <c:formatCode>General</c:formatCode>
                <c:ptCount val="20"/>
                <c:pt idx="0" formatCode="0.00">
                  <c:v>82</c:v>
                </c:pt>
                <c:pt idx="1">
                  <c:v>80.5</c:v>
                </c:pt>
                <c:pt idx="2">
                  <c:v>78.849999999999994</c:v>
                </c:pt>
                <c:pt idx="3" formatCode="0.00">
                  <c:v>77.394999999999996</c:v>
                </c:pt>
                <c:pt idx="4" formatCode="0.00">
                  <c:v>74.876499999999993</c:v>
                </c:pt>
                <c:pt idx="5" formatCode="0.00">
                  <c:v>72.213549999999998</c:v>
                </c:pt>
                <c:pt idx="6" formatCode="0.00">
                  <c:v>69.149484999999999</c:v>
                </c:pt>
                <c:pt idx="7" formatCode="0.00">
                  <c:v>66.704639499999999</c:v>
                </c:pt>
                <c:pt idx="8" formatCode="0.00">
                  <c:v>64.393247649999992</c:v>
                </c:pt>
                <c:pt idx="9" formatCode="0.00">
                  <c:v>62.175273354999987</c:v>
                </c:pt>
                <c:pt idx="10" formatCode="0.00">
                  <c:v>60.622691348499984</c:v>
                </c:pt>
                <c:pt idx="11" formatCode="0.00">
                  <c:v>58.03588394394999</c:v>
                </c:pt>
                <c:pt idx="12" formatCode="0.00">
                  <c:v>55.625118760764991</c:v>
                </c:pt>
                <c:pt idx="13" formatCode="0.00">
                  <c:v>53.337583132535492</c:v>
                </c:pt>
                <c:pt idx="14" formatCode="0.00">
                  <c:v>51.136308192774841</c:v>
                </c:pt>
                <c:pt idx="15" formatCode="0.00">
                  <c:v>48.695415734942387</c:v>
                </c:pt>
                <c:pt idx="16" formatCode="0.00">
                  <c:v>46.986791014459669</c:v>
                </c:pt>
                <c:pt idx="17" formatCode="0.00">
                  <c:v>45.190753710121761</c:v>
                </c:pt>
                <c:pt idx="18" formatCode="0.00">
                  <c:v>43.033527597085232</c:v>
                </c:pt>
                <c:pt idx="19" formatCode="0.00">
                  <c:v>40.62346931795966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'часть 1'!$I$4</c:f>
              <c:strCache>
                <c:ptCount val="1"/>
                <c:pt idx="0">
                  <c:v>α=0,8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Dot"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'часть 1'!$I$5:$I$24</c:f>
              <c:numCache>
                <c:formatCode>General</c:formatCode>
                <c:ptCount val="20"/>
                <c:pt idx="0" formatCode="0.00">
                  <c:v>82</c:v>
                </c:pt>
                <c:pt idx="1">
                  <c:v>78</c:v>
                </c:pt>
                <c:pt idx="2">
                  <c:v>75.599999999999994</c:v>
                </c:pt>
                <c:pt idx="3">
                  <c:v>74.320000000000007</c:v>
                </c:pt>
                <c:pt idx="4" formatCode="0.00">
                  <c:v>70.064000000000007</c:v>
                </c:pt>
                <c:pt idx="5" formatCode="0.00">
                  <c:v>66.81280000000001</c:v>
                </c:pt>
                <c:pt idx="6" formatCode="0.00">
                  <c:v>62.962560000000003</c:v>
                </c:pt>
                <c:pt idx="7" formatCode="0.00">
                  <c:v>61.392512000000004</c:v>
                </c:pt>
                <c:pt idx="8" formatCode="0.00">
                  <c:v>59.478502400000004</c:v>
                </c:pt>
                <c:pt idx="9" formatCode="0.00">
                  <c:v>57.495700480000004</c:v>
                </c:pt>
                <c:pt idx="10" formatCode="0.00">
                  <c:v>57.099140095999999</c:v>
                </c:pt>
                <c:pt idx="11" formatCode="0.00">
                  <c:v>53.019828019200006</c:v>
                </c:pt>
                <c:pt idx="12" formatCode="0.00">
                  <c:v>50.603965603840003</c:v>
                </c:pt>
                <c:pt idx="13" formatCode="0.00">
                  <c:v>48.520793120768005</c:v>
                </c:pt>
                <c:pt idx="14" formatCode="0.00">
                  <c:v>46.504158624153604</c:v>
                </c:pt>
                <c:pt idx="15" formatCode="0.00">
                  <c:v>43.700831724830721</c:v>
                </c:pt>
                <c:pt idx="16" formatCode="0.00">
                  <c:v>43.140166344966147</c:v>
                </c:pt>
                <c:pt idx="17" formatCode="0.00">
                  <c:v>41.428033268993232</c:v>
                </c:pt>
                <c:pt idx="18" formatCode="0.00">
                  <c:v>38.685606653798651</c:v>
                </c:pt>
                <c:pt idx="19" formatCode="0.00">
                  <c:v>35.737121330759734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4432"/>
        <c:axId val="127636608"/>
      </c:scatterChart>
      <c:valAx>
        <c:axId val="12763443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7636608"/>
        <c:crosses val="autoZero"/>
        <c:crossBetween val="midCat"/>
      </c:valAx>
      <c:valAx>
        <c:axId val="12763660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634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4716097987751533E-2"/>
                  <c:y val="9.7769028871391066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yVal>
            <c:numRef>
              <c:f>'часть 2'!$B$5:$B$24</c:f>
              <c:numCache>
                <c:formatCode>General</c:formatCode>
                <c:ptCount val="20"/>
                <c:pt idx="0">
                  <c:v>87</c:v>
                </c:pt>
                <c:pt idx="1">
                  <c:v>77</c:v>
                </c:pt>
                <c:pt idx="2">
                  <c:v>75</c:v>
                </c:pt>
                <c:pt idx="3">
                  <c:v>74</c:v>
                </c:pt>
                <c:pt idx="4">
                  <c:v>69</c:v>
                </c:pt>
                <c:pt idx="5">
                  <c:v>66</c:v>
                </c:pt>
                <c:pt idx="6">
                  <c:v>62</c:v>
                </c:pt>
                <c:pt idx="7">
                  <c:v>61</c:v>
                </c:pt>
                <c:pt idx="8">
                  <c:v>59</c:v>
                </c:pt>
                <c:pt idx="9">
                  <c:v>57</c:v>
                </c:pt>
                <c:pt idx="10">
                  <c:v>57</c:v>
                </c:pt>
                <c:pt idx="11">
                  <c:v>52</c:v>
                </c:pt>
                <c:pt idx="12">
                  <c:v>50</c:v>
                </c:pt>
                <c:pt idx="13">
                  <c:v>48</c:v>
                </c:pt>
                <c:pt idx="14">
                  <c:v>46</c:v>
                </c:pt>
                <c:pt idx="15">
                  <c:v>43</c:v>
                </c:pt>
                <c:pt idx="16">
                  <c:v>43</c:v>
                </c:pt>
                <c:pt idx="17">
                  <c:v>41</c:v>
                </c:pt>
                <c:pt idx="18">
                  <c:v>38</c:v>
                </c:pt>
                <c:pt idx="19">
                  <c:v>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11584"/>
        <c:axId val="129813120"/>
      </c:scatterChart>
      <c:valAx>
        <c:axId val="12981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813120"/>
        <c:crosses val="autoZero"/>
        <c:crossBetween val="midCat"/>
      </c:valAx>
      <c:valAx>
        <c:axId val="1298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1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161925</xdr:rowOff>
    </xdr:from>
    <xdr:to>
      <xdr:col>16</xdr:col>
      <xdr:colOff>600075</xdr:colOff>
      <xdr:row>19</xdr:row>
      <xdr:rowOff>47625</xdr:rowOff>
    </xdr:to>
    <xdr:graphicFrame macro="">
      <xdr:nvGraphicFramePr>
        <xdr:cNvPr id="1025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28575</xdr:rowOff>
    </xdr:from>
    <xdr:to>
      <xdr:col>15</xdr:col>
      <xdr:colOff>447675</xdr:colOff>
      <xdr:row>21</xdr:row>
      <xdr:rowOff>104775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15" sqref="E15"/>
    </sheetView>
  </sheetViews>
  <sheetFormatPr defaultRowHeight="15" x14ac:dyDescent="0.25"/>
  <cols>
    <col min="1" max="3" width="9.140625" style="5"/>
  </cols>
  <sheetData>
    <row r="1" spans="1:9" x14ac:dyDescent="0.25">
      <c r="A1" s="22" t="s">
        <v>15</v>
      </c>
      <c r="B1" s="23"/>
      <c r="C1" s="23"/>
      <c r="D1" s="23"/>
      <c r="E1" s="23"/>
      <c r="F1" s="23"/>
      <c r="G1" s="23"/>
      <c r="H1" s="3" t="s">
        <v>16</v>
      </c>
    </row>
    <row r="2" spans="1:9" ht="15.75" thickBot="1" x14ac:dyDescent="0.3">
      <c r="A2" s="24" t="s">
        <v>17</v>
      </c>
      <c r="B2" s="25"/>
      <c r="C2" s="25"/>
      <c r="D2" s="25"/>
      <c r="E2" s="25"/>
      <c r="F2" s="25"/>
      <c r="G2" s="25"/>
      <c r="H2" s="14" t="s">
        <v>18</v>
      </c>
    </row>
    <row r="4" spans="1:9" x14ac:dyDescent="0.25">
      <c r="A4" s="6" t="s">
        <v>0</v>
      </c>
      <c r="B4" s="6" t="s">
        <v>1</v>
      </c>
      <c r="C4" s="6" t="s">
        <v>2</v>
      </c>
      <c r="D4" s="7" t="s">
        <v>3</v>
      </c>
      <c r="F4" s="6" t="s">
        <v>0</v>
      </c>
      <c r="G4" s="6" t="s">
        <v>4</v>
      </c>
      <c r="H4" s="9" t="s">
        <v>5</v>
      </c>
      <c r="I4" s="9" t="s">
        <v>6</v>
      </c>
    </row>
    <row r="5" spans="1:9" x14ac:dyDescent="0.25">
      <c r="A5" s="15">
        <v>87</v>
      </c>
      <c r="B5" s="15"/>
      <c r="C5" s="15"/>
      <c r="D5" s="16"/>
      <c r="E5" s="17"/>
      <c r="F5" s="15">
        <v>87</v>
      </c>
      <c r="G5" s="15"/>
      <c r="H5" s="18">
        <f>AVERAGE(F5:F6)</f>
        <v>82</v>
      </c>
      <c r="I5" s="18">
        <f>AVERAGE(F5:F6)</f>
        <v>82</v>
      </c>
    </row>
    <row r="6" spans="1:9" x14ac:dyDescent="0.25">
      <c r="A6" s="15">
        <v>77</v>
      </c>
      <c r="B6" s="15">
        <f>IF(A6&gt;A5,1,0)</f>
        <v>0</v>
      </c>
      <c r="C6" s="15">
        <f>1-B6</f>
        <v>1</v>
      </c>
      <c r="D6" s="15">
        <f>B6+C6</f>
        <v>1</v>
      </c>
      <c r="E6" s="17"/>
      <c r="F6" s="15">
        <v>77</v>
      </c>
      <c r="G6" s="18">
        <f>AVERAGE(F5:F7)</f>
        <v>79.666666666666671</v>
      </c>
      <c r="H6" s="15">
        <f>0.3*F6+0.7*H5</f>
        <v>80.5</v>
      </c>
      <c r="I6" s="15">
        <f>0.8*F6+0.2*I5</f>
        <v>78</v>
      </c>
    </row>
    <row r="7" spans="1:9" x14ac:dyDescent="0.25">
      <c r="A7" s="15">
        <v>75</v>
      </c>
      <c r="B7" s="15">
        <f t="shared" ref="B7:B24" si="0">IF(A7&gt;A6,1,0)</f>
        <v>0</v>
      </c>
      <c r="C7" s="15">
        <f t="shared" ref="C7:C24" si="1">1-B7</f>
        <v>1</v>
      </c>
      <c r="D7" s="15">
        <f t="shared" ref="D7:D24" si="2">B7+C7</f>
        <v>1</v>
      </c>
      <c r="E7" s="17"/>
      <c r="F7" s="15">
        <v>75</v>
      </c>
      <c r="G7" s="18">
        <f t="shared" ref="G7:G23" si="3">AVERAGE(F6:F8)</f>
        <v>75.333333333333329</v>
      </c>
      <c r="H7" s="15">
        <f t="shared" ref="H7:H24" si="4">0.3*F7+0.7*H6</f>
        <v>78.849999999999994</v>
      </c>
      <c r="I7" s="15">
        <f t="shared" ref="I7:I24" si="5">0.8*F7+0.2*I6</f>
        <v>75.599999999999994</v>
      </c>
    </row>
    <row r="8" spans="1:9" x14ac:dyDescent="0.25">
      <c r="A8" s="15">
        <v>74</v>
      </c>
      <c r="B8" s="15">
        <f t="shared" si="0"/>
        <v>0</v>
      </c>
      <c r="C8" s="15">
        <f t="shared" si="1"/>
        <v>1</v>
      </c>
      <c r="D8" s="15">
        <f t="shared" si="2"/>
        <v>1</v>
      </c>
      <c r="E8" s="17"/>
      <c r="F8" s="15">
        <v>74</v>
      </c>
      <c r="G8" s="18">
        <f t="shared" si="3"/>
        <v>72.666666666666671</v>
      </c>
      <c r="H8" s="18">
        <f t="shared" si="4"/>
        <v>77.394999999999996</v>
      </c>
      <c r="I8" s="15">
        <f t="shared" si="5"/>
        <v>74.320000000000007</v>
      </c>
    </row>
    <row r="9" spans="1:9" x14ac:dyDescent="0.25">
      <c r="A9" s="15">
        <v>69</v>
      </c>
      <c r="B9" s="15">
        <f t="shared" si="0"/>
        <v>0</v>
      </c>
      <c r="C9" s="15">
        <f t="shared" si="1"/>
        <v>1</v>
      </c>
      <c r="D9" s="15">
        <f t="shared" si="2"/>
        <v>1</v>
      </c>
      <c r="E9" s="17"/>
      <c r="F9" s="15">
        <v>69</v>
      </c>
      <c r="G9" s="18">
        <f t="shared" si="3"/>
        <v>69.666666666666671</v>
      </c>
      <c r="H9" s="18">
        <f t="shared" si="4"/>
        <v>74.876499999999993</v>
      </c>
      <c r="I9" s="18">
        <f t="shared" si="5"/>
        <v>70.064000000000007</v>
      </c>
    </row>
    <row r="10" spans="1:9" x14ac:dyDescent="0.25">
      <c r="A10" s="15">
        <v>66</v>
      </c>
      <c r="B10" s="15">
        <f t="shared" si="0"/>
        <v>0</v>
      </c>
      <c r="C10" s="15">
        <f t="shared" si="1"/>
        <v>1</v>
      </c>
      <c r="D10" s="15">
        <f t="shared" si="2"/>
        <v>1</v>
      </c>
      <c r="E10" s="17"/>
      <c r="F10" s="15">
        <v>66</v>
      </c>
      <c r="G10" s="18">
        <f t="shared" si="3"/>
        <v>65.666666666666671</v>
      </c>
      <c r="H10" s="18">
        <f t="shared" si="4"/>
        <v>72.213549999999998</v>
      </c>
      <c r="I10" s="18">
        <f t="shared" si="5"/>
        <v>66.81280000000001</v>
      </c>
    </row>
    <row r="11" spans="1:9" x14ac:dyDescent="0.25">
      <c r="A11" s="15">
        <v>62</v>
      </c>
      <c r="B11" s="15">
        <f t="shared" si="0"/>
        <v>0</v>
      </c>
      <c r="C11" s="15">
        <f t="shared" si="1"/>
        <v>1</v>
      </c>
      <c r="D11" s="15">
        <f t="shared" si="2"/>
        <v>1</v>
      </c>
      <c r="E11" s="17"/>
      <c r="F11" s="15">
        <v>62</v>
      </c>
      <c r="G11" s="18">
        <f t="shared" si="3"/>
        <v>63</v>
      </c>
      <c r="H11" s="18">
        <f t="shared" si="4"/>
        <v>69.149484999999999</v>
      </c>
      <c r="I11" s="18">
        <f t="shared" si="5"/>
        <v>62.962560000000003</v>
      </c>
    </row>
    <row r="12" spans="1:9" x14ac:dyDescent="0.25">
      <c r="A12" s="15">
        <v>61</v>
      </c>
      <c r="B12" s="15">
        <f t="shared" si="0"/>
        <v>0</v>
      </c>
      <c r="C12" s="15">
        <f t="shared" si="1"/>
        <v>1</v>
      </c>
      <c r="D12" s="15">
        <f t="shared" si="2"/>
        <v>1</v>
      </c>
      <c r="E12" s="17"/>
      <c r="F12" s="15">
        <v>61</v>
      </c>
      <c r="G12" s="18">
        <f t="shared" si="3"/>
        <v>60.666666666666664</v>
      </c>
      <c r="H12" s="18">
        <f t="shared" si="4"/>
        <v>66.704639499999999</v>
      </c>
      <c r="I12" s="18">
        <f t="shared" si="5"/>
        <v>61.392512000000004</v>
      </c>
    </row>
    <row r="13" spans="1:9" x14ac:dyDescent="0.25">
      <c r="A13" s="15">
        <v>59</v>
      </c>
      <c r="B13" s="15">
        <f t="shared" si="0"/>
        <v>0</v>
      </c>
      <c r="C13" s="15">
        <f t="shared" si="1"/>
        <v>1</v>
      </c>
      <c r="D13" s="15">
        <f t="shared" si="2"/>
        <v>1</v>
      </c>
      <c r="E13" s="17"/>
      <c r="F13" s="15">
        <v>59</v>
      </c>
      <c r="G13" s="18">
        <f t="shared" si="3"/>
        <v>59</v>
      </c>
      <c r="H13" s="18">
        <f t="shared" si="4"/>
        <v>64.393247649999992</v>
      </c>
      <c r="I13" s="18">
        <f t="shared" si="5"/>
        <v>59.478502400000004</v>
      </c>
    </row>
    <row r="14" spans="1:9" x14ac:dyDescent="0.25">
      <c r="A14" s="15">
        <v>57</v>
      </c>
      <c r="B14" s="15">
        <f t="shared" si="0"/>
        <v>0</v>
      </c>
      <c r="C14" s="15">
        <f t="shared" si="1"/>
        <v>1</v>
      </c>
      <c r="D14" s="15">
        <f t="shared" si="2"/>
        <v>1</v>
      </c>
      <c r="E14" s="17"/>
      <c r="F14" s="15">
        <v>57</v>
      </c>
      <c r="G14" s="18">
        <f t="shared" si="3"/>
        <v>57.666666666666664</v>
      </c>
      <c r="H14" s="18">
        <f t="shared" si="4"/>
        <v>62.175273354999987</v>
      </c>
      <c r="I14" s="18">
        <f t="shared" si="5"/>
        <v>57.495700480000004</v>
      </c>
    </row>
    <row r="15" spans="1:9" x14ac:dyDescent="0.25">
      <c r="A15" s="15">
        <v>57</v>
      </c>
      <c r="B15" s="15">
        <f t="shared" si="0"/>
        <v>0</v>
      </c>
      <c r="C15" s="15">
        <v>0</v>
      </c>
      <c r="D15" s="15">
        <f t="shared" si="2"/>
        <v>0</v>
      </c>
      <c r="E15" s="17"/>
      <c r="F15" s="15">
        <v>57</v>
      </c>
      <c r="G15" s="18">
        <f t="shared" si="3"/>
        <v>55.333333333333336</v>
      </c>
      <c r="H15" s="18">
        <f t="shared" si="4"/>
        <v>60.622691348499984</v>
      </c>
      <c r="I15" s="18">
        <f t="shared" si="5"/>
        <v>57.099140095999999</v>
      </c>
    </row>
    <row r="16" spans="1:9" x14ac:dyDescent="0.25">
      <c r="A16" s="15">
        <v>52</v>
      </c>
      <c r="B16" s="15">
        <f t="shared" si="0"/>
        <v>0</v>
      </c>
      <c r="C16" s="15">
        <f t="shared" si="1"/>
        <v>1</v>
      </c>
      <c r="D16" s="15">
        <f t="shared" si="2"/>
        <v>1</v>
      </c>
      <c r="E16" s="17"/>
      <c r="F16" s="15">
        <v>52</v>
      </c>
      <c r="G16" s="18">
        <f t="shared" si="3"/>
        <v>53</v>
      </c>
      <c r="H16" s="18">
        <f t="shared" si="4"/>
        <v>58.03588394394999</v>
      </c>
      <c r="I16" s="18">
        <f t="shared" si="5"/>
        <v>53.019828019200006</v>
      </c>
    </row>
    <row r="17" spans="1:9" x14ac:dyDescent="0.25">
      <c r="A17" s="15">
        <v>50</v>
      </c>
      <c r="B17" s="15">
        <f t="shared" si="0"/>
        <v>0</v>
      </c>
      <c r="C17" s="15">
        <f t="shared" si="1"/>
        <v>1</v>
      </c>
      <c r="D17" s="15">
        <f t="shared" si="2"/>
        <v>1</v>
      </c>
      <c r="E17" s="17"/>
      <c r="F17" s="15">
        <v>50</v>
      </c>
      <c r="G17" s="18">
        <f t="shared" si="3"/>
        <v>50</v>
      </c>
      <c r="H17" s="18">
        <f t="shared" si="4"/>
        <v>55.625118760764991</v>
      </c>
      <c r="I17" s="18">
        <f t="shared" si="5"/>
        <v>50.603965603840003</v>
      </c>
    </row>
    <row r="18" spans="1:9" x14ac:dyDescent="0.25">
      <c r="A18" s="15">
        <v>48</v>
      </c>
      <c r="B18" s="15">
        <f t="shared" si="0"/>
        <v>0</v>
      </c>
      <c r="C18" s="15">
        <f t="shared" si="1"/>
        <v>1</v>
      </c>
      <c r="D18" s="15">
        <f t="shared" si="2"/>
        <v>1</v>
      </c>
      <c r="E18" s="17"/>
      <c r="F18" s="15">
        <v>48</v>
      </c>
      <c r="G18" s="18">
        <f t="shared" si="3"/>
        <v>48</v>
      </c>
      <c r="H18" s="18">
        <f t="shared" si="4"/>
        <v>53.337583132535492</v>
      </c>
      <c r="I18" s="18">
        <f t="shared" si="5"/>
        <v>48.520793120768005</v>
      </c>
    </row>
    <row r="19" spans="1:9" x14ac:dyDescent="0.25">
      <c r="A19" s="15">
        <v>46</v>
      </c>
      <c r="B19" s="15">
        <f t="shared" si="0"/>
        <v>0</v>
      </c>
      <c r="C19" s="15">
        <f t="shared" si="1"/>
        <v>1</v>
      </c>
      <c r="D19" s="15">
        <f t="shared" si="2"/>
        <v>1</v>
      </c>
      <c r="E19" s="17"/>
      <c r="F19" s="15">
        <v>46</v>
      </c>
      <c r="G19" s="18">
        <f t="shared" si="3"/>
        <v>45.666666666666664</v>
      </c>
      <c r="H19" s="18">
        <f t="shared" si="4"/>
        <v>51.136308192774841</v>
      </c>
      <c r="I19" s="18">
        <f t="shared" si="5"/>
        <v>46.504158624153604</v>
      </c>
    </row>
    <row r="20" spans="1:9" x14ac:dyDescent="0.25">
      <c r="A20" s="15">
        <v>43</v>
      </c>
      <c r="B20" s="15">
        <f t="shared" si="0"/>
        <v>0</v>
      </c>
      <c r="C20" s="15">
        <f t="shared" si="1"/>
        <v>1</v>
      </c>
      <c r="D20" s="15">
        <f t="shared" si="2"/>
        <v>1</v>
      </c>
      <c r="E20" s="17"/>
      <c r="F20" s="15">
        <v>43</v>
      </c>
      <c r="G20" s="18">
        <f t="shared" si="3"/>
        <v>44</v>
      </c>
      <c r="H20" s="18">
        <f t="shared" si="4"/>
        <v>48.695415734942387</v>
      </c>
      <c r="I20" s="18">
        <f t="shared" si="5"/>
        <v>43.700831724830721</v>
      </c>
    </row>
    <row r="21" spans="1:9" x14ac:dyDescent="0.25">
      <c r="A21" s="15">
        <v>43</v>
      </c>
      <c r="B21" s="15">
        <f t="shared" si="0"/>
        <v>0</v>
      </c>
      <c r="C21" s="15">
        <v>0</v>
      </c>
      <c r="D21" s="15">
        <f t="shared" si="2"/>
        <v>0</v>
      </c>
      <c r="E21" s="17"/>
      <c r="F21" s="15">
        <v>43</v>
      </c>
      <c r="G21" s="18">
        <f t="shared" si="3"/>
        <v>42.333333333333336</v>
      </c>
      <c r="H21" s="18">
        <f t="shared" si="4"/>
        <v>46.986791014459669</v>
      </c>
      <c r="I21" s="18">
        <f t="shared" si="5"/>
        <v>43.140166344966147</v>
      </c>
    </row>
    <row r="22" spans="1:9" x14ac:dyDescent="0.25">
      <c r="A22" s="15">
        <v>41</v>
      </c>
      <c r="B22" s="15">
        <f t="shared" si="0"/>
        <v>0</v>
      </c>
      <c r="C22" s="15">
        <f t="shared" si="1"/>
        <v>1</v>
      </c>
      <c r="D22" s="15">
        <f t="shared" si="2"/>
        <v>1</v>
      </c>
      <c r="E22" s="17"/>
      <c r="F22" s="15">
        <v>41</v>
      </c>
      <c r="G22" s="18">
        <f t="shared" si="3"/>
        <v>40.666666666666664</v>
      </c>
      <c r="H22" s="18">
        <f t="shared" si="4"/>
        <v>45.190753710121761</v>
      </c>
      <c r="I22" s="18">
        <f t="shared" si="5"/>
        <v>41.428033268993232</v>
      </c>
    </row>
    <row r="23" spans="1:9" x14ac:dyDescent="0.25">
      <c r="A23" s="15">
        <v>38</v>
      </c>
      <c r="B23" s="15">
        <f t="shared" si="0"/>
        <v>0</v>
      </c>
      <c r="C23" s="15">
        <f t="shared" si="1"/>
        <v>1</v>
      </c>
      <c r="D23" s="15">
        <f t="shared" si="2"/>
        <v>1</v>
      </c>
      <c r="E23" s="17"/>
      <c r="F23" s="15">
        <v>38</v>
      </c>
      <c r="G23" s="18">
        <f t="shared" si="3"/>
        <v>38</v>
      </c>
      <c r="H23" s="18">
        <f t="shared" si="4"/>
        <v>43.033527597085232</v>
      </c>
      <c r="I23" s="18">
        <f t="shared" si="5"/>
        <v>38.685606653798651</v>
      </c>
    </row>
    <row r="24" spans="1:9" x14ac:dyDescent="0.25">
      <c r="A24" s="15">
        <v>35</v>
      </c>
      <c r="B24" s="15">
        <f t="shared" si="0"/>
        <v>0</v>
      </c>
      <c r="C24" s="15">
        <f t="shared" si="1"/>
        <v>1</v>
      </c>
      <c r="D24" s="15">
        <f t="shared" si="2"/>
        <v>1</v>
      </c>
      <c r="E24" s="17"/>
      <c r="F24" s="15">
        <v>35</v>
      </c>
      <c r="G24" s="15"/>
      <c r="H24" s="18">
        <f t="shared" si="4"/>
        <v>40.62346931795966</v>
      </c>
      <c r="I24" s="18">
        <f t="shared" si="5"/>
        <v>35.737121330759734</v>
      </c>
    </row>
    <row r="25" spans="1:9" x14ac:dyDescent="0.25">
      <c r="D25" s="8">
        <f>SUM(D6:D24)</f>
        <v>17</v>
      </c>
      <c r="F25" s="5"/>
      <c r="G25" s="5"/>
      <c r="H25" s="5"/>
    </row>
  </sheetData>
  <sheetProtection password="DC8D" sheet="1" objects="1" scenarios="1"/>
  <mergeCells count="2">
    <mergeCell ref="A1:G1"/>
    <mergeCell ref="A2:G2"/>
  </mergeCells>
  <phoneticPr fontId="5" type="noConversion"/>
  <hyperlinks>
    <hyperlink ref="H1" r:id="rId1"/>
    <hyperlink ref="H2" r:id="rId2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23" sqref="F23"/>
    </sheetView>
  </sheetViews>
  <sheetFormatPr defaultRowHeight="15" x14ac:dyDescent="0.25"/>
  <cols>
    <col min="1" max="1" width="7.28515625" style="1" customWidth="1"/>
    <col min="2" max="7" width="9.140625" style="1"/>
    <col min="8" max="8" width="10.7109375" style="1" customWidth="1"/>
  </cols>
  <sheetData>
    <row r="1" spans="1:8" x14ac:dyDescent="0.25">
      <c r="A1" s="22" t="s">
        <v>15</v>
      </c>
      <c r="B1" s="23"/>
      <c r="C1" s="23"/>
      <c r="D1" s="23"/>
      <c r="E1" s="23"/>
      <c r="F1" s="23"/>
      <c r="G1" s="23"/>
      <c r="H1" s="3" t="s">
        <v>16</v>
      </c>
    </row>
    <row r="2" spans="1:8" ht="15.75" thickBot="1" x14ac:dyDescent="0.3">
      <c r="A2" s="24" t="s">
        <v>17</v>
      </c>
      <c r="B2" s="25"/>
      <c r="C2" s="25"/>
      <c r="D2" s="25"/>
      <c r="E2" s="25"/>
      <c r="F2" s="25"/>
      <c r="G2" s="25"/>
      <c r="H2" s="14" t="s">
        <v>18</v>
      </c>
    </row>
    <row r="4" spans="1:8" ht="15" customHeight="1" x14ac:dyDescent="0.25">
      <c r="A4" s="12" t="s">
        <v>7</v>
      </c>
      <c r="B4" s="12" t="s">
        <v>8</v>
      </c>
      <c r="C4" s="12" t="s">
        <v>11</v>
      </c>
      <c r="D4" s="12" t="s">
        <v>12</v>
      </c>
      <c r="E4" s="12" t="s">
        <v>9</v>
      </c>
      <c r="F4" s="12" t="s">
        <v>10</v>
      </c>
      <c r="G4" s="12" t="s">
        <v>13</v>
      </c>
      <c r="H4" s="12" t="s">
        <v>14</v>
      </c>
    </row>
    <row r="5" spans="1:8" ht="15" customHeight="1" x14ac:dyDescent="0.25">
      <c r="A5" s="19">
        <v>1</v>
      </c>
      <c r="B5" s="20">
        <v>87</v>
      </c>
      <c r="C5" s="20">
        <f>A5*A5</f>
        <v>1</v>
      </c>
      <c r="D5" s="20">
        <f>B5*B5</f>
        <v>7569</v>
      </c>
      <c r="E5" s="20">
        <f>A5*B5</f>
        <v>87</v>
      </c>
      <c r="F5" s="21">
        <f t="shared" ref="F5:F24" si="0">$A$28*A5+$B$28</f>
        <v>79.885714285714286</v>
      </c>
      <c r="G5" s="21">
        <f t="shared" ref="G5:G24" si="1">(B5-B$26)^2</f>
        <v>900</v>
      </c>
      <c r="H5" s="21">
        <f>(F5-B5)^2</f>
        <v>50.61306122448979</v>
      </c>
    </row>
    <row r="6" spans="1:8" ht="15" customHeight="1" x14ac:dyDescent="0.25">
      <c r="A6" s="19">
        <v>2</v>
      </c>
      <c r="B6" s="20">
        <v>77</v>
      </c>
      <c r="C6" s="20">
        <f t="shared" ref="C6:D24" si="2">A6*A6</f>
        <v>4</v>
      </c>
      <c r="D6" s="20">
        <f t="shared" si="2"/>
        <v>5929</v>
      </c>
      <c r="E6" s="20">
        <f t="shared" ref="E6:E24" si="3">A6*B6</f>
        <v>154</v>
      </c>
      <c r="F6" s="21">
        <f t="shared" si="0"/>
        <v>77.476691729323306</v>
      </c>
      <c r="G6" s="21">
        <f t="shared" si="1"/>
        <v>400</v>
      </c>
      <c r="H6" s="21">
        <f t="shared" ref="H6:H24" si="4">(F6-B6)^2</f>
        <v>0.22723500480524442</v>
      </c>
    </row>
    <row r="7" spans="1:8" ht="15" customHeight="1" x14ac:dyDescent="0.25">
      <c r="A7" s="19">
        <v>3</v>
      </c>
      <c r="B7" s="20">
        <v>75</v>
      </c>
      <c r="C7" s="20">
        <f t="shared" si="2"/>
        <v>9</v>
      </c>
      <c r="D7" s="20">
        <f t="shared" si="2"/>
        <v>5625</v>
      </c>
      <c r="E7" s="20">
        <f t="shared" si="3"/>
        <v>225</v>
      </c>
      <c r="F7" s="21">
        <f t="shared" si="0"/>
        <v>75.067669172932341</v>
      </c>
      <c r="G7" s="21">
        <f t="shared" si="1"/>
        <v>324</v>
      </c>
      <c r="H7" s="21">
        <f t="shared" si="4"/>
        <v>4.5791169653470543E-3</v>
      </c>
    </row>
    <row r="8" spans="1:8" ht="15" customHeight="1" x14ac:dyDescent="0.25">
      <c r="A8" s="19">
        <v>4</v>
      </c>
      <c r="B8" s="20">
        <v>74</v>
      </c>
      <c r="C8" s="20">
        <f t="shared" si="2"/>
        <v>16</v>
      </c>
      <c r="D8" s="20">
        <f t="shared" si="2"/>
        <v>5476</v>
      </c>
      <c r="E8" s="20">
        <f t="shared" si="3"/>
        <v>296</v>
      </c>
      <c r="F8" s="21">
        <f t="shared" si="0"/>
        <v>72.658646616541361</v>
      </c>
      <c r="G8" s="21">
        <f t="shared" si="1"/>
        <v>289</v>
      </c>
      <c r="H8" s="21">
        <f t="shared" si="4"/>
        <v>1.7992288993159382</v>
      </c>
    </row>
    <row r="9" spans="1:8" ht="15" customHeight="1" x14ac:dyDescent="0.25">
      <c r="A9" s="19">
        <v>5</v>
      </c>
      <c r="B9" s="20">
        <v>69</v>
      </c>
      <c r="C9" s="20">
        <f t="shared" si="2"/>
        <v>25</v>
      </c>
      <c r="D9" s="20">
        <f t="shared" si="2"/>
        <v>4761</v>
      </c>
      <c r="E9" s="20">
        <f t="shared" si="3"/>
        <v>345</v>
      </c>
      <c r="F9" s="21">
        <f t="shared" si="0"/>
        <v>70.249624060150381</v>
      </c>
      <c r="G9" s="21">
        <f t="shared" si="1"/>
        <v>144</v>
      </c>
      <c r="H9" s="21">
        <f t="shared" si="4"/>
        <v>1.5615602917067242</v>
      </c>
    </row>
    <row r="10" spans="1:8" ht="15" customHeight="1" x14ac:dyDescent="0.25">
      <c r="A10" s="19">
        <v>6</v>
      </c>
      <c r="B10" s="20">
        <v>66</v>
      </c>
      <c r="C10" s="20">
        <f t="shared" si="2"/>
        <v>36</v>
      </c>
      <c r="D10" s="20">
        <f t="shared" si="2"/>
        <v>4356</v>
      </c>
      <c r="E10" s="20">
        <f t="shared" si="3"/>
        <v>396</v>
      </c>
      <c r="F10" s="21">
        <f t="shared" si="0"/>
        <v>67.840601503759402</v>
      </c>
      <c r="G10" s="21">
        <f t="shared" si="1"/>
        <v>81</v>
      </c>
      <c r="H10" s="21">
        <f t="shared" si="4"/>
        <v>3.3878138956413708</v>
      </c>
    </row>
    <row r="11" spans="1:8" ht="15" customHeight="1" x14ac:dyDescent="0.25">
      <c r="A11" s="19">
        <v>7</v>
      </c>
      <c r="B11" s="20">
        <v>62</v>
      </c>
      <c r="C11" s="20">
        <f t="shared" si="2"/>
        <v>49</v>
      </c>
      <c r="D11" s="20">
        <f t="shared" si="2"/>
        <v>3844</v>
      </c>
      <c r="E11" s="20">
        <f t="shared" si="3"/>
        <v>434</v>
      </c>
      <c r="F11" s="21">
        <f t="shared" si="0"/>
        <v>65.431578947368422</v>
      </c>
      <c r="G11" s="21">
        <f t="shared" si="1"/>
        <v>25</v>
      </c>
      <c r="H11" s="21">
        <f t="shared" si="4"/>
        <v>11.775734072022168</v>
      </c>
    </row>
    <row r="12" spans="1:8" ht="15" customHeight="1" x14ac:dyDescent="0.25">
      <c r="A12" s="19">
        <v>8</v>
      </c>
      <c r="B12" s="20">
        <v>61</v>
      </c>
      <c r="C12" s="20">
        <f t="shared" si="2"/>
        <v>64</v>
      </c>
      <c r="D12" s="20">
        <f t="shared" si="2"/>
        <v>3721</v>
      </c>
      <c r="E12" s="20">
        <f t="shared" si="3"/>
        <v>488</v>
      </c>
      <c r="F12" s="21">
        <f t="shared" si="0"/>
        <v>63.022556390977449</v>
      </c>
      <c r="G12" s="21">
        <f t="shared" si="1"/>
        <v>16</v>
      </c>
      <c r="H12" s="21">
        <f t="shared" si="4"/>
        <v>4.0907343546837245</v>
      </c>
    </row>
    <row r="13" spans="1:8" ht="15" customHeight="1" x14ac:dyDescent="0.25">
      <c r="A13" s="19">
        <v>9</v>
      </c>
      <c r="B13" s="20">
        <v>59</v>
      </c>
      <c r="C13" s="20">
        <f t="shared" si="2"/>
        <v>81</v>
      </c>
      <c r="D13" s="20">
        <f t="shared" si="2"/>
        <v>3481</v>
      </c>
      <c r="E13" s="20">
        <f t="shared" si="3"/>
        <v>531</v>
      </c>
      <c r="F13" s="21">
        <f t="shared" si="0"/>
        <v>60.613533834586477</v>
      </c>
      <c r="G13" s="21">
        <f t="shared" si="1"/>
        <v>4</v>
      </c>
      <c r="H13" s="21">
        <f t="shared" si="4"/>
        <v>2.6034914353553393</v>
      </c>
    </row>
    <row r="14" spans="1:8" ht="15" customHeight="1" x14ac:dyDescent="0.25">
      <c r="A14" s="19">
        <v>10</v>
      </c>
      <c r="B14" s="20">
        <v>57</v>
      </c>
      <c r="C14" s="20">
        <f t="shared" si="2"/>
        <v>100</v>
      </c>
      <c r="D14" s="20">
        <f t="shared" si="2"/>
        <v>3249</v>
      </c>
      <c r="E14" s="20">
        <f t="shared" si="3"/>
        <v>570</v>
      </c>
      <c r="F14" s="21">
        <f t="shared" si="0"/>
        <v>58.204511278195497</v>
      </c>
      <c r="G14" s="21">
        <f t="shared" si="1"/>
        <v>0</v>
      </c>
      <c r="H14" s="21">
        <f t="shared" si="4"/>
        <v>1.4508474193001499</v>
      </c>
    </row>
    <row r="15" spans="1:8" ht="15" customHeight="1" x14ac:dyDescent="0.25">
      <c r="A15" s="19">
        <v>11</v>
      </c>
      <c r="B15" s="20">
        <v>57</v>
      </c>
      <c r="C15" s="20">
        <f t="shared" si="2"/>
        <v>121</v>
      </c>
      <c r="D15" s="20">
        <f t="shared" si="2"/>
        <v>3249</v>
      </c>
      <c r="E15" s="20">
        <f t="shared" si="3"/>
        <v>627</v>
      </c>
      <c r="F15" s="21">
        <f t="shared" si="0"/>
        <v>55.795488721804517</v>
      </c>
      <c r="G15" s="21">
        <f t="shared" si="1"/>
        <v>0</v>
      </c>
      <c r="H15" s="21">
        <f t="shared" si="4"/>
        <v>1.4508474193001157</v>
      </c>
    </row>
    <row r="16" spans="1:8" ht="15" customHeight="1" x14ac:dyDescent="0.25">
      <c r="A16" s="19">
        <v>12</v>
      </c>
      <c r="B16" s="20">
        <v>52</v>
      </c>
      <c r="C16" s="20">
        <f t="shared" si="2"/>
        <v>144</v>
      </c>
      <c r="D16" s="20">
        <f t="shared" si="2"/>
        <v>2704</v>
      </c>
      <c r="E16" s="20">
        <f t="shared" si="3"/>
        <v>624</v>
      </c>
      <c r="F16" s="21">
        <f t="shared" si="0"/>
        <v>53.386466165413538</v>
      </c>
      <c r="G16" s="21">
        <f t="shared" si="1"/>
        <v>25</v>
      </c>
      <c r="H16" s="21">
        <f t="shared" si="4"/>
        <v>1.9222884278365187</v>
      </c>
    </row>
    <row r="17" spans="1:9" ht="15" customHeight="1" x14ac:dyDescent="0.25">
      <c r="A17" s="19">
        <v>13</v>
      </c>
      <c r="B17" s="20">
        <v>50</v>
      </c>
      <c r="C17" s="20">
        <f t="shared" si="2"/>
        <v>169</v>
      </c>
      <c r="D17" s="20">
        <f t="shared" si="2"/>
        <v>2500</v>
      </c>
      <c r="E17" s="20">
        <f t="shared" si="3"/>
        <v>650</v>
      </c>
      <c r="F17" s="21">
        <f t="shared" si="0"/>
        <v>50.977443609022565</v>
      </c>
      <c r="G17" s="21">
        <f t="shared" si="1"/>
        <v>49</v>
      </c>
      <c r="H17" s="21">
        <f t="shared" si="4"/>
        <v>0.95539600881905673</v>
      </c>
    </row>
    <row r="18" spans="1:9" ht="15" customHeight="1" x14ac:dyDescent="0.25">
      <c r="A18" s="19">
        <v>14</v>
      </c>
      <c r="B18" s="20">
        <v>48</v>
      </c>
      <c r="C18" s="20">
        <f t="shared" si="2"/>
        <v>196</v>
      </c>
      <c r="D18" s="20">
        <f t="shared" si="2"/>
        <v>2304</v>
      </c>
      <c r="E18" s="20">
        <f t="shared" si="3"/>
        <v>672</v>
      </c>
      <c r="F18" s="21">
        <f t="shared" si="0"/>
        <v>48.568421052631585</v>
      </c>
      <c r="G18" s="21">
        <f t="shared" si="1"/>
        <v>81</v>
      </c>
      <c r="H18" s="21">
        <f t="shared" si="4"/>
        <v>0.32310249307479932</v>
      </c>
    </row>
    <row r="19" spans="1:9" ht="15" customHeight="1" x14ac:dyDescent="0.25">
      <c r="A19" s="19">
        <v>15</v>
      </c>
      <c r="B19" s="20">
        <v>46</v>
      </c>
      <c r="C19" s="20">
        <f t="shared" si="2"/>
        <v>225</v>
      </c>
      <c r="D19" s="20">
        <f t="shared" si="2"/>
        <v>2116</v>
      </c>
      <c r="E19" s="20">
        <f t="shared" si="3"/>
        <v>690</v>
      </c>
      <c r="F19" s="21">
        <f t="shared" si="0"/>
        <v>46.159398496240613</v>
      </c>
      <c r="G19" s="21">
        <f t="shared" si="1"/>
        <v>121</v>
      </c>
      <c r="H19" s="21">
        <f t="shared" si="4"/>
        <v>2.5407880603768567E-2</v>
      </c>
    </row>
    <row r="20" spans="1:9" ht="15" customHeight="1" x14ac:dyDescent="0.25">
      <c r="A20" s="19">
        <v>16</v>
      </c>
      <c r="B20" s="20">
        <v>43</v>
      </c>
      <c r="C20" s="20">
        <f t="shared" si="2"/>
        <v>256</v>
      </c>
      <c r="D20" s="20">
        <f t="shared" si="2"/>
        <v>1849</v>
      </c>
      <c r="E20" s="20">
        <f t="shared" si="3"/>
        <v>688</v>
      </c>
      <c r="F20" s="21">
        <f t="shared" si="0"/>
        <v>43.750375939849633</v>
      </c>
      <c r="G20" s="21">
        <f t="shared" si="1"/>
        <v>196</v>
      </c>
      <c r="H20" s="21">
        <f t="shared" si="4"/>
        <v>0.56306405110521973</v>
      </c>
    </row>
    <row r="21" spans="1:9" ht="15" customHeight="1" x14ac:dyDescent="0.25">
      <c r="A21" s="19">
        <v>17</v>
      </c>
      <c r="B21" s="20">
        <v>43</v>
      </c>
      <c r="C21" s="20">
        <f t="shared" si="2"/>
        <v>289</v>
      </c>
      <c r="D21" s="20">
        <f t="shared" si="2"/>
        <v>1849</v>
      </c>
      <c r="E21" s="20">
        <f t="shared" si="3"/>
        <v>731</v>
      </c>
      <c r="F21" s="21">
        <f t="shared" si="0"/>
        <v>41.341353383458653</v>
      </c>
      <c r="G21" s="21">
        <f t="shared" si="1"/>
        <v>196</v>
      </c>
      <c r="H21" s="21">
        <f t="shared" si="4"/>
        <v>2.7511085985640578</v>
      </c>
    </row>
    <row r="22" spans="1:9" ht="15" customHeight="1" x14ac:dyDescent="0.25">
      <c r="A22" s="19">
        <v>18</v>
      </c>
      <c r="B22" s="20">
        <v>41</v>
      </c>
      <c r="C22" s="20">
        <f t="shared" si="2"/>
        <v>324</v>
      </c>
      <c r="D22" s="20">
        <f t="shared" si="2"/>
        <v>1681</v>
      </c>
      <c r="E22" s="20">
        <f t="shared" si="3"/>
        <v>738</v>
      </c>
      <c r="F22" s="21">
        <f t="shared" si="0"/>
        <v>38.93233082706768</v>
      </c>
      <c r="G22" s="21">
        <f t="shared" si="1"/>
        <v>256</v>
      </c>
      <c r="H22" s="21">
        <f t="shared" si="4"/>
        <v>4.275255808694622</v>
      </c>
    </row>
    <row r="23" spans="1:9" ht="15" customHeight="1" x14ac:dyDescent="0.25">
      <c r="A23" s="19">
        <v>19</v>
      </c>
      <c r="B23" s="20">
        <v>38</v>
      </c>
      <c r="C23" s="20">
        <f t="shared" si="2"/>
        <v>361</v>
      </c>
      <c r="D23" s="20">
        <f t="shared" si="2"/>
        <v>1444</v>
      </c>
      <c r="E23" s="20">
        <f t="shared" si="3"/>
        <v>722</v>
      </c>
      <c r="F23" s="21">
        <f t="shared" si="0"/>
        <v>36.523308270676701</v>
      </c>
      <c r="G23" s="21">
        <f t="shared" si="1"/>
        <v>361</v>
      </c>
      <c r="H23" s="21">
        <f t="shared" si="4"/>
        <v>2.1806184634518364</v>
      </c>
    </row>
    <row r="24" spans="1:9" ht="15" customHeight="1" x14ac:dyDescent="0.25">
      <c r="A24" s="19">
        <v>20</v>
      </c>
      <c r="B24" s="20">
        <v>35</v>
      </c>
      <c r="C24" s="20">
        <f t="shared" si="2"/>
        <v>400</v>
      </c>
      <c r="D24" s="20">
        <f t="shared" si="2"/>
        <v>1225</v>
      </c>
      <c r="E24" s="20">
        <f t="shared" si="3"/>
        <v>700</v>
      </c>
      <c r="F24" s="21">
        <f t="shared" si="0"/>
        <v>34.114285714285728</v>
      </c>
      <c r="G24" s="21">
        <f t="shared" si="1"/>
        <v>484</v>
      </c>
      <c r="H24" s="21">
        <f t="shared" si="4"/>
        <v>0.78448979591834289</v>
      </c>
    </row>
    <row r="25" spans="1:9" ht="15" customHeight="1" x14ac:dyDescent="0.25">
      <c r="A25" s="2">
        <f t="shared" ref="A25:H25" si="5">SUM(A5:A24)</f>
        <v>210</v>
      </c>
      <c r="B25" s="2">
        <f t="shared" si="5"/>
        <v>1140</v>
      </c>
      <c r="C25" s="2">
        <f t="shared" si="5"/>
        <v>2870</v>
      </c>
      <c r="D25" s="2">
        <f t="shared" si="5"/>
        <v>68932</v>
      </c>
      <c r="E25" s="2">
        <f t="shared" si="5"/>
        <v>10368</v>
      </c>
      <c r="F25" s="2">
        <f t="shared" si="5"/>
        <v>1140.0000000000002</v>
      </c>
      <c r="G25" s="11">
        <f t="shared" si="5"/>
        <v>3952</v>
      </c>
      <c r="H25" s="11">
        <f t="shared" si="5"/>
        <v>92.74586466165411</v>
      </c>
    </row>
    <row r="26" spans="1:9" x14ac:dyDescent="0.25">
      <c r="A26" s="2">
        <f t="shared" ref="A26:H26" si="6">AVERAGE(A5:A24)</f>
        <v>10.5</v>
      </c>
      <c r="B26" s="2">
        <f t="shared" si="6"/>
        <v>57</v>
      </c>
      <c r="C26" s="2">
        <f t="shared" si="6"/>
        <v>143.5</v>
      </c>
      <c r="D26" s="2">
        <f t="shared" si="6"/>
        <v>3446.6</v>
      </c>
      <c r="E26" s="2">
        <f t="shared" si="6"/>
        <v>518.4</v>
      </c>
      <c r="F26" s="11">
        <f t="shared" si="6"/>
        <v>57.000000000000014</v>
      </c>
      <c r="G26" s="11">
        <f t="shared" si="6"/>
        <v>197.6</v>
      </c>
      <c r="H26" s="11">
        <f t="shared" si="6"/>
        <v>4.6372932330827057</v>
      </c>
    </row>
    <row r="28" spans="1:9" x14ac:dyDescent="0.25">
      <c r="A28" s="1">
        <f t="array" ref="A28:B28">LINEST(B5:B24,A5:A24)</f>
        <v>-2.4090225563909771</v>
      </c>
      <c r="B28" s="4">
        <v>82.294736842105266</v>
      </c>
      <c r="E28" s="1">
        <v>21</v>
      </c>
      <c r="F28" s="13">
        <f>$A$28*E28+$B$28</f>
        <v>31.705263157894748</v>
      </c>
      <c r="I28" s="10"/>
    </row>
    <row r="29" spans="1:9" x14ac:dyDescent="0.25">
      <c r="E29" s="1">
        <v>22</v>
      </c>
      <c r="F29" s="13">
        <f>$A$28*E29+$B$28</f>
        <v>29.296240601503769</v>
      </c>
      <c r="I29" s="1"/>
    </row>
  </sheetData>
  <sheetProtection password="DC8D" sheet="1" objects="1" scenarios="1"/>
  <mergeCells count="2">
    <mergeCell ref="A1:G1"/>
    <mergeCell ref="A2:G2"/>
  </mergeCells>
  <phoneticPr fontId="5" type="noConversion"/>
  <hyperlinks>
    <hyperlink ref="H1" r:id="rId1"/>
    <hyperlink ref="H2" r:id="rId2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часть 1</vt:lpstr>
      <vt:lpstr>часть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2017-09-02T12:36:45Z</dcterms:created>
  <dcterms:modified xsi:type="dcterms:W3CDTF">2017-09-02T12:37:20Z</dcterms:modified>
</cp:coreProperties>
</file>