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теория" sheetId="7" r:id="rId1"/>
    <sheet name="задачи" sheetId="9" r:id="rId2"/>
    <sheet name="обратная задача" sheetId="10" r:id="rId3"/>
    <sheet name="сайт" sheetId="4" r:id="rId4"/>
  </sheets>
  <definedNames>
    <definedName name="solver_adj" localSheetId="2" hidden="1">'обратная задача'!$A$2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'обратная задача'!#REF!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50</definedName>
  </definedNames>
  <calcPr calcId="124519"/>
</workbook>
</file>

<file path=xl/calcChain.xml><?xml version="1.0" encoding="utf-8"?>
<calcChain xmlns="http://schemas.openxmlformats.org/spreadsheetml/2006/main">
  <c r="F19" i="10"/>
  <c r="G19"/>
  <c r="H19"/>
  <c r="I19"/>
  <c r="J19"/>
  <c r="K19"/>
  <c r="E19"/>
  <c r="C12"/>
  <c r="A17" s="1"/>
  <c r="F9"/>
  <c r="G9"/>
  <c r="H9"/>
  <c r="I9"/>
  <c r="J9"/>
  <c r="K9"/>
  <c r="E9"/>
  <c r="D13" i="9"/>
  <c r="C13" i="10" l="1"/>
  <c r="C17" s="1"/>
  <c r="C1"/>
  <c r="A6" s="1"/>
  <c r="D22" i="9"/>
  <c r="C2" i="10" l="1"/>
  <c r="C6" s="1"/>
  <c r="D37" i="9"/>
  <c r="E34"/>
  <c r="D34" s="1"/>
  <c r="D32"/>
  <c r="B34" s="1"/>
  <c r="C34" s="1"/>
  <c r="C37" s="1"/>
  <c r="E25"/>
  <c r="D25" s="1"/>
  <c r="D28" s="1"/>
  <c r="E16"/>
  <c r="D16" s="1"/>
  <c r="D19" s="1"/>
  <c r="D14"/>
  <c r="B16" s="1"/>
  <c r="C16" s="1"/>
  <c r="C19" s="1"/>
  <c r="E7"/>
  <c r="D7" s="1"/>
  <c r="D10" s="1"/>
  <c r="D5"/>
  <c r="B7" s="1"/>
  <c r="C7" s="1"/>
  <c r="C10" s="1"/>
  <c r="D23" l="1"/>
  <c r="B25" s="1"/>
  <c r="C25" s="1"/>
  <c r="C28" s="1"/>
</calcChain>
</file>

<file path=xl/sharedStrings.xml><?xml version="1.0" encoding="utf-8"?>
<sst xmlns="http://schemas.openxmlformats.org/spreadsheetml/2006/main" count="58" uniqueCount="18">
  <si>
    <t>https://www.matburo.ru</t>
  </si>
  <si>
    <t>он-лайн калькулятор на сайте математического бюро</t>
  </si>
  <si>
    <t>всего n</t>
  </si>
  <si>
    <t>np-q</t>
  </si>
  <si>
    <t>np+p</t>
  </si>
  <si>
    <r>
      <t>m</t>
    </r>
    <r>
      <rPr>
        <vertAlign val="subscript"/>
        <sz val="11"/>
        <color rgb="FFFF0000"/>
        <rFont val="Calibri"/>
        <family val="2"/>
        <charset val="204"/>
        <scheme val="minor"/>
      </rPr>
      <t>0</t>
    </r>
  </si>
  <si>
    <r>
      <t>m</t>
    </r>
    <r>
      <rPr>
        <vertAlign val="subscript"/>
        <sz val="11"/>
        <color rgb="FFFF0000"/>
        <rFont val="Calibri"/>
        <family val="2"/>
        <charset val="204"/>
        <scheme val="minor"/>
      </rPr>
      <t>1</t>
    </r>
  </si>
  <si>
    <r>
      <t>p</t>
    </r>
    <r>
      <rPr>
        <b/>
        <vertAlign val="subscript"/>
        <sz val="11"/>
        <color theme="1"/>
        <rFont val="Calibri"/>
        <family val="2"/>
        <charset val="204"/>
        <scheme val="minor"/>
      </rPr>
      <t>0</t>
    </r>
  </si>
  <si>
    <r>
      <rPr>
        <b/>
        <sz val="11"/>
        <color theme="1"/>
        <rFont val="Calibri"/>
        <family val="2"/>
        <charset val="204"/>
        <scheme val="minor"/>
      </rPr>
      <t>p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</si>
  <si>
    <t>p=</t>
  </si>
  <si>
    <t>q=</t>
  </si>
  <si>
    <t>Наивероятнейшее значение в схеме испытаний Бернулли</t>
  </si>
  <si>
    <t>min n</t>
  </si>
  <si>
    <t>max n</t>
  </si>
  <si>
    <r>
      <t>n≥(m</t>
    </r>
    <r>
      <rPr>
        <vertAlign val="subscript"/>
        <sz val="12"/>
        <color theme="1"/>
        <rFont val="Calibri"/>
        <family val="2"/>
        <charset val="204"/>
      </rPr>
      <t>0</t>
    </r>
    <r>
      <rPr>
        <sz val="12"/>
        <color theme="1"/>
        <rFont val="Calibri"/>
        <family val="2"/>
        <charset val="204"/>
      </rPr>
      <t>-p)/p</t>
    </r>
  </si>
  <si>
    <r>
      <t>n≤(m</t>
    </r>
    <r>
      <rPr>
        <vertAlign val="subscript"/>
        <sz val="12"/>
        <color theme="1"/>
        <rFont val="Calibri"/>
        <family val="2"/>
        <charset val="204"/>
      </rPr>
      <t>0</t>
    </r>
    <r>
      <rPr>
        <sz val="12"/>
        <color theme="1"/>
        <rFont val="Calibri"/>
        <family val="2"/>
        <charset val="204"/>
      </rPr>
      <t>+q)/p</t>
    </r>
  </si>
  <si>
    <t>n</t>
  </si>
  <si>
    <t>https://www.matburo.ru/tvart_sub.php?p=calc_bern_naiv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</si>
</sst>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vertAlign val="subscript"/>
      <sz val="11"/>
      <color rgb="FFFF0000"/>
      <name val="Calibri"/>
      <family val="2"/>
      <charset val="204"/>
      <scheme val="minor"/>
    </font>
    <font>
      <u/>
      <sz val="48"/>
      <color rgb="FFCC0099"/>
      <name val="Calibri"/>
      <family val="2"/>
      <charset val="204"/>
    </font>
    <font>
      <sz val="63"/>
      <color rgb="FF0066FF"/>
      <name val="Sochi2014"/>
      <family val="2"/>
      <charset val="204"/>
    </font>
    <font>
      <sz val="12"/>
      <color theme="1"/>
      <name val="Calibri"/>
      <family val="2"/>
      <charset val="204"/>
    </font>
    <font>
      <vertAlign val="subscript"/>
      <sz val="12"/>
      <color theme="1"/>
      <name val="Calibri"/>
      <family val="2"/>
      <charset val="204"/>
    </font>
    <font>
      <u/>
      <sz val="16"/>
      <color theme="1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Fill="1"/>
    <xf numFmtId="0" fontId="6" fillId="0" borderId="0" xfId="1" applyFont="1" applyAlignment="1" applyProtection="1"/>
    <xf numFmtId="0" fontId="7" fillId="0" borderId="0" xfId="0" applyFont="1"/>
    <xf numFmtId="0" fontId="0" fillId="4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/>
    <xf numFmtId="0" fontId="2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0" fillId="2" borderId="0" xfId="1" applyFont="1" applyFill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2" fontId="0" fillId="0" borderId="3" xfId="0" applyNumberFormat="1" applyBorder="1" applyAlignment="1">
      <alignment horizontal="center"/>
    </xf>
    <xf numFmtId="12" fontId="0" fillId="0" borderId="5" xfId="0" applyNumberFormat="1" applyBorder="1" applyAlignment="1">
      <alignment horizontal="center"/>
    </xf>
    <xf numFmtId="0" fontId="10" fillId="2" borderId="0" xfId="1" applyFont="1" applyFill="1" applyAlignment="1" applyProtection="1">
      <alignment horizontal="center"/>
    </xf>
    <xf numFmtId="0" fontId="11" fillId="2" borderId="0" xfId="0" applyFont="1" applyFill="1" applyAlignment="1">
      <alignment horizontal="center" wrapText="1"/>
    </xf>
    <xf numFmtId="0" fontId="14" fillId="0" borderId="0" xfId="1" applyFont="1" applyAlignment="1" applyProtection="1"/>
    <xf numFmtId="0" fontId="15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514350</xdr:colOff>
      <xdr:row>29</xdr:row>
      <xdr:rowOff>151344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3802" t="27500" r="19792" b="20000"/>
        <a:stretch>
          <a:fillRect/>
        </a:stretch>
      </xdr:blipFill>
      <xdr:spPr bwMode="auto">
        <a:xfrm>
          <a:off x="0" y="0"/>
          <a:ext cx="10877550" cy="5694894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289230</xdr:colOff>
      <xdr:row>30</xdr:row>
      <xdr:rowOff>123824</xdr:rowOff>
    </xdr:from>
    <xdr:to>
      <xdr:col>14</xdr:col>
      <xdr:colOff>47625</xdr:colOff>
      <xdr:row>34</xdr:row>
      <xdr:rowOff>57149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08430" y="5838824"/>
          <a:ext cx="7073595" cy="6953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3</xdr:row>
      <xdr:rowOff>47627</xdr:rowOff>
    </xdr:from>
    <xdr:to>
      <xdr:col>11</xdr:col>
      <xdr:colOff>102577</xdr:colOff>
      <xdr:row>9</xdr:row>
      <xdr:rowOff>7328</xdr:rowOff>
    </xdr:to>
    <xdr:sp macro="" textlink="">
      <xdr:nvSpPr>
        <xdr:cNvPr id="2" name="Скругленный прямоугольник 1"/>
        <xdr:cNvSpPr/>
      </xdr:nvSpPr>
      <xdr:spPr>
        <a:xfrm>
          <a:off x="2508738" y="47627"/>
          <a:ext cx="3675185" cy="125656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200"/>
            <a:t>Вероятность того, что при броске мяча баскетболист попадёт в корзину, равна 0,3. </a:t>
          </a:r>
        </a:p>
        <a:p>
          <a:pPr algn="ctr"/>
          <a:r>
            <a:rPr lang="ru-RU" sz="1200"/>
            <a:t>Найти наивероятнейшее число попаданий при 8 бросках и соответствующую вероятность.</a:t>
          </a:r>
        </a:p>
      </xdr:txBody>
    </xdr:sp>
    <xdr:clientData/>
  </xdr:twoCellAnchor>
  <xdr:twoCellAnchor>
    <xdr:from>
      <xdr:col>5</xdr:col>
      <xdr:colOff>65941</xdr:colOff>
      <xdr:row>11</xdr:row>
      <xdr:rowOff>124557</xdr:rowOff>
    </xdr:from>
    <xdr:to>
      <xdr:col>11</xdr:col>
      <xdr:colOff>139211</xdr:colOff>
      <xdr:row>18</xdr:row>
      <xdr:rowOff>51287</xdr:rowOff>
    </xdr:to>
    <xdr:sp macro="" textlink="">
      <xdr:nvSpPr>
        <xdr:cNvPr id="4" name="Скругленный прямоугольник 3"/>
        <xdr:cNvSpPr/>
      </xdr:nvSpPr>
      <xdr:spPr>
        <a:xfrm>
          <a:off x="2498479" y="1802422"/>
          <a:ext cx="3722078" cy="139211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200"/>
            <a:t>По данным отдела технического контроля</a:t>
          </a:r>
          <a:r>
            <a:rPr lang="ru-RU" sz="1200" baseline="0"/>
            <a:t> </a:t>
          </a:r>
          <a:r>
            <a:rPr lang="ru-RU" sz="1200"/>
            <a:t>в среднем брак  при производстве деталей составляет 7,5%. Определить наиболее вероятное число вполне исправных деталей в партии из 39 штук</a:t>
          </a:r>
          <a:r>
            <a:rPr lang="en-US" sz="1200"/>
            <a:t> </a:t>
          </a:r>
          <a:r>
            <a:rPr lang="ru-RU" sz="1200">
              <a:solidFill>
                <a:schemeClr val="dk1"/>
              </a:solidFill>
              <a:latin typeface="+mn-lt"/>
              <a:ea typeface="+mn-ea"/>
              <a:cs typeface="+mn-cs"/>
            </a:rPr>
            <a:t>и соответствующую вероятность.</a:t>
          </a:r>
          <a:endParaRPr lang="ru-RU" sz="1200"/>
        </a:p>
      </xdr:txBody>
    </xdr:sp>
    <xdr:clientData/>
  </xdr:twoCellAnchor>
  <xdr:twoCellAnchor>
    <xdr:from>
      <xdr:col>5</xdr:col>
      <xdr:colOff>83526</xdr:colOff>
      <xdr:row>20</xdr:row>
      <xdr:rowOff>87922</xdr:rowOff>
    </xdr:from>
    <xdr:to>
      <xdr:col>11</xdr:col>
      <xdr:colOff>124557</xdr:colOff>
      <xdr:row>27</xdr:row>
      <xdr:rowOff>131884</xdr:rowOff>
    </xdr:to>
    <xdr:sp macro="" textlink="">
      <xdr:nvSpPr>
        <xdr:cNvPr id="5" name="Скругленный прямоугольник 4"/>
        <xdr:cNvSpPr/>
      </xdr:nvSpPr>
      <xdr:spPr>
        <a:xfrm>
          <a:off x="2516064" y="3612172"/>
          <a:ext cx="3689839" cy="148003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ru-RU" sz="1200"/>
            <a:t>Известно, что </a:t>
          </a:r>
          <a:r>
            <a:rPr lang="ru-RU" sz="12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/15</a:t>
          </a:r>
          <a:r>
            <a:rPr 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200"/>
            <a:t>часть продукции</a:t>
          </a:r>
          <a:r>
            <a:rPr lang="en-US" sz="1200"/>
            <a:t> </a:t>
          </a:r>
          <a:r>
            <a:rPr lang="ru-RU" sz="1200"/>
            <a:t>не удовлетворяет требованиям стандарта. На базу была завезена партия изделий в количестве 250 шт. Найти наивероятнейшее число изделий, удовлетворяющих требованиям стандарта, и вычислить вероятность того, что в этой партии окажется наивероятнейшее число изделий.</a:t>
          </a:r>
        </a:p>
      </xdr:txBody>
    </xdr:sp>
    <xdr:clientData/>
  </xdr:twoCellAnchor>
  <xdr:twoCellAnchor>
    <xdr:from>
      <xdr:col>5</xdr:col>
      <xdr:colOff>87925</xdr:colOff>
      <xdr:row>29</xdr:row>
      <xdr:rowOff>146539</xdr:rowOff>
    </xdr:from>
    <xdr:to>
      <xdr:col>11</xdr:col>
      <xdr:colOff>139213</xdr:colOff>
      <xdr:row>35</xdr:row>
      <xdr:rowOff>212481</xdr:rowOff>
    </xdr:to>
    <xdr:sp macro="" textlink="">
      <xdr:nvSpPr>
        <xdr:cNvPr id="7" name="Скругленный прямоугольник 6"/>
        <xdr:cNvSpPr/>
      </xdr:nvSpPr>
      <xdr:spPr>
        <a:xfrm>
          <a:off x="2520463" y="5487866"/>
          <a:ext cx="3700096" cy="124557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ru-RU" sz="1200">
              <a:solidFill>
                <a:schemeClr val="dk1"/>
              </a:solidFill>
              <a:latin typeface="+mn-lt"/>
              <a:ea typeface="+mn-ea"/>
              <a:cs typeface="+mn-cs"/>
            </a:rPr>
            <a:t>Товаровед осматривает 24 образца товаров. Вероятность того, что каждый из образцов будет признан годным к продаже, равна 0,6. Найти наивероятнейшее число образцов, которые товаровед признает годным к продаже.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140864</xdr:colOff>
      <xdr:row>10</xdr:row>
      <xdr:rowOff>87203</xdr:rowOff>
    </xdr:from>
    <xdr:to>
      <xdr:col>10</xdr:col>
      <xdr:colOff>281726</xdr:colOff>
      <xdr:row>15</xdr:row>
      <xdr:rowOff>73786</xdr:rowOff>
    </xdr:to>
    <xdr:sp macro="" textlink="">
      <xdr:nvSpPr>
        <xdr:cNvPr id="2" name="Скругленный прямоугольник 1"/>
        <xdr:cNvSpPr/>
      </xdr:nvSpPr>
      <xdr:spPr>
        <a:xfrm>
          <a:off x="3152642" y="2059280"/>
          <a:ext cx="2837376" cy="9256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 b="0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Сколько раз надо подбросить </a:t>
          </a:r>
          <a:r>
            <a:rPr lang="ru-RU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игральную кость</a:t>
          </a:r>
          <a:r>
            <a:rPr lang="ru-RU" sz="1100" b="0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, чтобы наивероятнейшее количество выпадений двух очков равнялось 32?</a:t>
          </a:r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160986</xdr:colOff>
      <xdr:row>0</xdr:row>
      <xdr:rowOff>20123</xdr:rowOff>
    </xdr:from>
    <xdr:to>
      <xdr:col>10</xdr:col>
      <xdr:colOff>301849</xdr:colOff>
      <xdr:row>4</xdr:row>
      <xdr:rowOff>207940</xdr:rowOff>
    </xdr:to>
    <xdr:sp macro="" textlink="">
      <xdr:nvSpPr>
        <xdr:cNvPr id="3" name="Скругленный прямоугольник 2"/>
        <xdr:cNvSpPr/>
      </xdr:nvSpPr>
      <xdr:spPr>
        <a:xfrm>
          <a:off x="3172764" y="20123"/>
          <a:ext cx="2837377" cy="93908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Сколько раз надо подбросить игральную кость, чтобы наивероятнейшее число выпадения пяти очков было равно 50</a:t>
          </a:r>
          <a:r>
            <a:rPr lang="ru-RU" sz="1100" b="0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?</a:t>
          </a:r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1</xdr:row>
      <xdr:rowOff>276225</xdr:rowOff>
    </xdr:from>
    <xdr:to>
      <xdr:col>12</xdr:col>
      <xdr:colOff>514350</xdr:colOff>
      <xdr:row>17</xdr:row>
      <xdr:rowOff>98688</xdr:rowOff>
    </xdr:to>
    <xdr:pic>
      <xdr:nvPicPr>
        <xdr:cNvPr id="2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5825" y="1057275"/>
          <a:ext cx="3133725" cy="313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bern_nai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43"/>
  <sheetViews>
    <sheetView tabSelected="1" workbookViewId="0">
      <selection activeCell="T35" sqref="T35"/>
    </sheetView>
  </sheetViews>
  <sheetFormatPr defaultRowHeight="15"/>
  <sheetData>
    <row r="2" spans="19:19" ht="15.75">
      <c r="S2" s="5"/>
    </row>
    <row r="3" spans="19:19" ht="15.75">
      <c r="S3" s="6"/>
    </row>
    <row r="31" spans="1:18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3" spans="1:18" ht="11.25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zoomScale="130" zoomScaleNormal="130" workbookViewId="0">
      <selection activeCell="N9" sqref="N9"/>
    </sheetView>
  </sheetViews>
  <sheetFormatPr defaultRowHeight="15"/>
  <cols>
    <col min="1" max="1" width="6.140625" customWidth="1"/>
    <col min="13" max="13" width="11.7109375" customWidth="1"/>
    <col min="15" max="15" width="11.7109375" customWidth="1"/>
  </cols>
  <sheetData>
    <row r="1" spans="1:16" ht="21">
      <c r="B1" s="38" t="s">
        <v>17</v>
      </c>
    </row>
    <row r="2" spans="1:16" ht="21">
      <c r="B2" s="39" t="s">
        <v>1</v>
      </c>
    </row>
    <row r="3" spans="1:16" ht="15.75">
      <c r="B3" s="6"/>
    </row>
    <row r="4" spans="1:16">
      <c r="B4" s="7" t="s">
        <v>2</v>
      </c>
      <c r="C4" s="8" t="s">
        <v>9</v>
      </c>
      <c r="D4" s="9">
        <v>0.3</v>
      </c>
    </row>
    <row r="5" spans="1:16">
      <c r="B5" s="10">
        <v>8</v>
      </c>
      <c r="C5" s="8" t="s">
        <v>10</v>
      </c>
      <c r="D5" s="9">
        <f>1-D4</f>
        <v>0.7</v>
      </c>
    </row>
    <row r="6" spans="1:16" ht="24" customHeight="1">
      <c r="B6" s="23" t="s">
        <v>3</v>
      </c>
      <c r="C6" s="15" t="s">
        <v>5</v>
      </c>
      <c r="D6" s="15" t="s">
        <v>6</v>
      </c>
      <c r="E6" s="23" t="s">
        <v>4</v>
      </c>
    </row>
    <row r="7" spans="1:16">
      <c r="B7" s="11">
        <f>B5*D4-D5</f>
        <v>1.7</v>
      </c>
      <c r="C7" s="22">
        <f>ROUNDUP(B7,0)</f>
        <v>2</v>
      </c>
      <c r="D7" s="22">
        <f>ROUNDDOWN(E7,0)</f>
        <v>2</v>
      </c>
      <c r="E7" s="12">
        <f>B5*D4+D4</f>
        <v>2.6999999999999997</v>
      </c>
    </row>
    <row r="9" spans="1:16" ht="18">
      <c r="C9" s="19" t="s">
        <v>7</v>
      </c>
      <c r="D9" s="20" t="s">
        <v>8</v>
      </c>
    </row>
    <row r="10" spans="1:16">
      <c r="B10" s="13"/>
      <c r="C10" s="21">
        <f>BINOMDIST(C7,B5,D4,0)</f>
        <v>0.29647547999999979</v>
      </c>
      <c r="D10" s="21">
        <f>BINOMDIST(D7,B5,D4,0)</f>
        <v>0.29647547999999979</v>
      </c>
      <c r="E10" s="13"/>
      <c r="F10" s="13"/>
      <c r="G10" s="13"/>
      <c r="H10" s="13"/>
      <c r="I10" s="13"/>
      <c r="J10" s="13"/>
      <c r="K10" s="13"/>
    </row>
    <row r="11" spans="1:16">
      <c r="A11" s="18"/>
      <c r="B11" s="16"/>
      <c r="C11" s="17"/>
      <c r="D11" s="17"/>
      <c r="E11" s="16"/>
      <c r="F11" s="16"/>
      <c r="G11" s="16"/>
      <c r="H11" s="16"/>
      <c r="I11" s="16"/>
      <c r="J11" s="16"/>
      <c r="K11" s="16"/>
    </row>
    <row r="13" spans="1:16">
      <c r="B13" s="7" t="s">
        <v>2</v>
      </c>
      <c r="C13" s="8" t="s">
        <v>9</v>
      </c>
      <c r="D13" s="9">
        <f>1-0.075</f>
        <v>0.92500000000000004</v>
      </c>
    </row>
    <row r="14" spans="1:16">
      <c r="B14" s="10">
        <v>39</v>
      </c>
      <c r="C14" s="8" t="s">
        <v>10</v>
      </c>
      <c r="D14" s="9">
        <f>1-D13</f>
        <v>7.4999999999999956E-2</v>
      </c>
    </row>
    <row r="15" spans="1:16" ht="22.5" customHeight="1">
      <c r="B15" s="23" t="s">
        <v>3</v>
      </c>
      <c r="C15" s="15" t="s">
        <v>5</v>
      </c>
      <c r="D15" s="15" t="s">
        <v>6</v>
      </c>
      <c r="E15" s="23" t="s">
        <v>4</v>
      </c>
      <c r="P15" s="14"/>
    </row>
    <row r="16" spans="1:16">
      <c r="B16" s="11">
        <f>B14*D13-D14</f>
        <v>36</v>
      </c>
      <c r="C16" s="9">
        <f>ROUNDUP(B16,0)</f>
        <v>36</v>
      </c>
      <c r="D16" s="9">
        <f>ROUNDDOWN(E16,0)</f>
        <v>37</v>
      </c>
      <c r="E16" s="12">
        <f>B14*D13+D13</f>
        <v>37</v>
      </c>
    </row>
    <row r="18" spans="1:11" ht="18">
      <c r="C18" s="19" t="s">
        <v>7</v>
      </c>
      <c r="D18" s="20" t="s">
        <v>8</v>
      </c>
    </row>
    <row r="19" spans="1:11">
      <c r="B19" s="13"/>
      <c r="C19" s="21">
        <f>BINOMDIST(C16,B14,D13,0)</f>
        <v>0.2329082359826545</v>
      </c>
      <c r="D19" s="21">
        <f>BINOMDIST(D16,B14,D13,0)</f>
        <v>0.23290823598265475</v>
      </c>
      <c r="E19" s="13"/>
      <c r="F19" s="13"/>
      <c r="G19" s="13"/>
      <c r="H19" s="13"/>
      <c r="I19" s="13"/>
    </row>
    <row r="20" spans="1:11">
      <c r="A20" s="18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2" spans="1:11">
      <c r="B22" s="7" t="s">
        <v>2</v>
      </c>
      <c r="C22" s="8" t="s">
        <v>9</v>
      </c>
      <c r="D22" s="9">
        <f>14/15</f>
        <v>0.93333333333333335</v>
      </c>
    </row>
    <row r="23" spans="1:11">
      <c r="B23" s="10">
        <v>250</v>
      </c>
      <c r="C23" s="8" t="s">
        <v>10</v>
      </c>
      <c r="D23" s="9">
        <f>1-D22</f>
        <v>6.6666666666666652E-2</v>
      </c>
    </row>
    <row r="24" spans="1:11" ht="20.25" customHeight="1">
      <c r="B24" s="23" t="s">
        <v>3</v>
      </c>
      <c r="C24" s="15" t="s">
        <v>5</v>
      </c>
      <c r="D24" s="15" t="s">
        <v>6</v>
      </c>
      <c r="E24" s="23" t="s">
        <v>4</v>
      </c>
    </row>
    <row r="25" spans="1:11">
      <c r="B25" s="11">
        <f>B23*D22-D23</f>
        <v>233.26666666666668</v>
      </c>
      <c r="C25" s="9">
        <f>ROUNDUP(B25,0)</f>
        <v>234</v>
      </c>
      <c r="D25" s="9">
        <f>ROUNDDOWN(E25,0)</f>
        <v>234</v>
      </c>
      <c r="E25" s="12">
        <f>B23*D22+D22</f>
        <v>234.26666666666668</v>
      </c>
    </row>
    <row r="27" spans="1:11" ht="18">
      <c r="C27" s="19" t="s">
        <v>7</v>
      </c>
      <c r="D27" s="20" t="s">
        <v>8</v>
      </c>
    </row>
    <row r="28" spans="1:11">
      <c r="B28" s="13"/>
      <c r="C28" s="21">
        <f>BINOMDIST(C25,B23,D22,0)</f>
        <v>0.10107831459879696</v>
      </c>
      <c r="D28" s="21">
        <f>BINOMDIST(D25,B23,D22,0)</f>
        <v>0.10107831459879696</v>
      </c>
      <c r="E28" s="13"/>
    </row>
    <row r="29" spans="1:1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B31" s="14" t="s">
        <v>2</v>
      </c>
      <c r="C31" s="8" t="s">
        <v>9</v>
      </c>
      <c r="D31" s="9">
        <v>0.6</v>
      </c>
    </row>
    <row r="32" spans="1:11">
      <c r="B32" s="15">
        <v>24</v>
      </c>
      <c r="C32" s="8" t="s">
        <v>10</v>
      </c>
      <c r="D32" s="9">
        <f>1-D31</f>
        <v>0.4</v>
      </c>
    </row>
    <row r="33" spans="2:5" ht="18">
      <c r="B33" s="23" t="s">
        <v>3</v>
      </c>
      <c r="C33" s="15" t="s">
        <v>5</v>
      </c>
      <c r="D33" s="15" t="s">
        <v>6</v>
      </c>
      <c r="E33" s="23" t="s">
        <v>4</v>
      </c>
    </row>
    <row r="34" spans="2:5">
      <c r="B34" s="11">
        <f>B32*D31-D32</f>
        <v>13.999999999999998</v>
      </c>
      <c r="C34" s="9">
        <f>ROUNDUP(B34,0)</f>
        <v>14</v>
      </c>
      <c r="D34" s="9">
        <f>ROUNDDOWN(E34,0)</f>
        <v>15</v>
      </c>
      <c r="E34" s="12">
        <f>B32*D31+D31</f>
        <v>14.999999999999998</v>
      </c>
    </row>
    <row r="36" spans="2:5" ht="18">
      <c r="C36" s="19" t="s">
        <v>7</v>
      </c>
      <c r="D36" s="20" t="s">
        <v>8</v>
      </c>
    </row>
    <row r="37" spans="2:5">
      <c r="C37" s="21">
        <f>BINOMDIST(C34,B32,D31,0)</f>
        <v>0.16115793869486383</v>
      </c>
      <c r="D37" s="21">
        <f>BINOMDIST(D34,B32,D31,0)</f>
        <v>0.16115793869486375</v>
      </c>
    </row>
  </sheetData>
  <hyperlinks>
    <hyperlink ref="B1" r:id="rId1"/>
  </hyperlinks>
  <pageMargins left="0.7" right="0.7" top="0.75" bottom="0.75" header="0.3" footer="0.3"/>
  <pageSetup paperSize="9" orientation="portrait" horizontalDpi="4294967292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zoomScale="142" zoomScaleNormal="142" workbookViewId="0">
      <selection activeCell="B25" sqref="B25"/>
    </sheetView>
  </sheetViews>
  <sheetFormatPr defaultRowHeight="15"/>
  <cols>
    <col min="1" max="1" width="13.85546875" customWidth="1"/>
    <col min="2" max="2" width="10" customWidth="1"/>
    <col min="3" max="3" width="12.42578125" customWidth="1"/>
    <col min="5" max="11" width="6.7109375" customWidth="1"/>
  </cols>
  <sheetData>
    <row r="1" spans="1:11">
      <c r="A1" s="27"/>
      <c r="B1" s="32" t="s">
        <v>9</v>
      </c>
      <c r="C1" s="34">
        <f>1/6</f>
        <v>0.16666666666666666</v>
      </c>
    </row>
    <row r="2" spans="1:11" ht="15.75" thickBot="1">
      <c r="A2" s="31"/>
      <c r="B2" s="33" t="s">
        <v>10</v>
      </c>
      <c r="C2" s="35">
        <f>1-C1</f>
        <v>0.83333333333333337</v>
      </c>
    </row>
    <row r="3" spans="1:11" s="4" customFormat="1">
      <c r="A3" s="26"/>
      <c r="B3" s="27"/>
      <c r="C3" s="27"/>
    </row>
    <row r="4" spans="1:11">
      <c r="A4" s="14" t="s">
        <v>12</v>
      </c>
      <c r="C4" s="14" t="s">
        <v>13</v>
      </c>
    </row>
    <row r="5" spans="1:11" ht="18.75">
      <c r="A5" s="28" t="s">
        <v>14</v>
      </c>
      <c r="B5" s="15" t="s">
        <v>5</v>
      </c>
      <c r="C5" s="28" t="s">
        <v>15</v>
      </c>
    </row>
    <row r="6" spans="1:11">
      <c r="A6" s="12">
        <f>(B6-C1)/C1</f>
        <v>299.00000000000006</v>
      </c>
      <c r="B6" s="22">
        <v>50</v>
      </c>
      <c r="C6" s="11">
        <f>(B6+C2)/C1</f>
        <v>305.00000000000006</v>
      </c>
    </row>
    <row r="8" spans="1:11">
      <c r="D8" s="9" t="s">
        <v>16</v>
      </c>
      <c r="E8" s="9">
        <v>299</v>
      </c>
      <c r="F8" s="9">
        <v>300</v>
      </c>
      <c r="G8" s="9">
        <v>301</v>
      </c>
      <c r="H8" s="9">
        <v>302</v>
      </c>
      <c r="I8" s="9">
        <v>303</v>
      </c>
      <c r="J8" s="9">
        <v>304</v>
      </c>
      <c r="K8" s="9">
        <v>305</v>
      </c>
    </row>
    <row r="9" spans="1:11" ht="18">
      <c r="A9" s="13"/>
      <c r="B9" s="29"/>
      <c r="C9" s="13"/>
      <c r="D9" s="19" t="s">
        <v>7</v>
      </c>
      <c r="E9" s="30">
        <f>BINOMDIST(50,E8,1/6,0)</f>
        <v>6.169752530096928E-2</v>
      </c>
      <c r="F9" s="30">
        <f t="shared" ref="F9:K9" si="0">BINOMDIST(50,F8,1/6,0)</f>
        <v>6.1697525300969426E-2</v>
      </c>
      <c r="G9" s="30">
        <f t="shared" si="0"/>
        <v>6.1656557488684378E-2</v>
      </c>
      <c r="H9" s="30">
        <f t="shared" si="0"/>
        <v>6.1575001195710077E-2</v>
      </c>
      <c r="I9" s="30">
        <f t="shared" si="0"/>
        <v>6.1453311470026674E-2</v>
      </c>
      <c r="J9" s="30">
        <f t="shared" si="0"/>
        <v>6.1292016689265608E-2</v>
      </c>
      <c r="K9" s="30">
        <f t="shared" si="0"/>
        <v>6.1091715981130557E-2</v>
      </c>
    </row>
    <row r="10" spans="1:1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5.75" thickBo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27"/>
      <c r="B12" s="32" t="s">
        <v>9</v>
      </c>
      <c r="C12" s="34">
        <f>1/6</f>
        <v>0.16666666666666666</v>
      </c>
    </row>
    <row r="13" spans="1:11" ht="15.75" thickBot="1">
      <c r="A13" s="31"/>
      <c r="B13" s="33" t="s">
        <v>10</v>
      </c>
      <c r="C13" s="35">
        <f>1-C12</f>
        <v>0.83333333333333337</v>
      </c>
    </row>
    <row r="14" spans="1:11">
      <c r="A14" s="26"/>
      <c r="B14" s="27"/>
      <c r="C14" s="27"/>
      <c r="D14" s="23"/>
    </row>
    <row r="15" spans="1:11">
      <c r="A15" s="14" t="s">
        <v>12</v>
      </c>
      <c r="C15" s="14" t="s">
        <v>13</v>
      </c>
      <c r="D15" s="27"/>
    </row>
    <row r="16" spans="1:11" ht="18.75">
      <c r="A16" s="28" t="s">
        <v>14</v>
      </c>
      <c r="B16" s="15" t="s">
        <v>5</v>
      </c>
      <c r="C16" s="28" t="s">
        <v>15</v>
      </c>
    </row>
    <row r="17" spans="1:11">
      <c r="A17" s="12">
        <f>(B17-C12)/C12</f>
        <v>191</v>
      </c>
      <c r="B17" s="22">
        <v>32</v>
      </c>
      <c r="C17" s="11">
        <f>(B17+C13)/C12</f>
        <v>197.00000000000003</v>
      </c>
    </row>
    <row r="18" spans="1:11">
      <c r="D18" s="9" t="s">
        <v>16</v>
      </c>
      <c r="E18" s="9">
        <v>191</v>
      </c>
      <c r="F18" s="9">
        <v>192</v>
      </c>
      <c r="G18" s="9">
        <v>193</v>
      </c>
      <c r="H18" s="9">
        <v>194</v>
      </c>
      <c r="I18" s="9">
        <v>195</v>
      </c>
      <c r="J18" s="9">
        <v>196</v>
      </c>
      <c r="K18" s="9">
        <v>197</v>
      </c>
    </row>
    <row r="19" spans="1:11" ht="18">
      <c r="D19" s="19" t="s">
        <v>7</v>
      </c>
      <c r="E19" s="30">
        <f>BINOMDIST(32,E18,1/6,0)</f>
        <v>7.704723578986665E-2</v>
      </c>
      <c r="F19" s="30">
        <f t="shared" ref="F19:K19" si="1">BINOMDIST(32,F18,1/6,0)</f>
        <v>7.7047235789866581E-2</v>
      </c>
      <c r="G19" s="30">
        <f t="shared" si="1"/>
        <v>7.696747674660584E-2</v>
      </c>
      <c r="H19" s="30">
        <f t="shared" si="1"/>
        <v>7.6809107452888506E-2</v>
      </c>
      <c r="I19" s="30">
        <f t="shared" si="1"/>
        <v>7.6573496693830526E-2</v>
      </c>
      <c r="J19" s="30">
        <f t="shared" si="1"/>
        <v>7.6262222317026312E-2</v>
      </c>
      <c r="K19" s="30">
        <f t="shared" si="1"/>
        <v>7.5877059578051367E-2</v>
      </c>
    </row>
    <row r="20" spans="1:11">
      <c r="A20" s="13"/>
      <c r="B20" s="29"/>
      <c r="C20" s="1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X20" sqref="X20"/>
    </sheetView>
  </sheetViews>
  <sheetFormatPr defaultRowHeight="15"/>
  <cols>
    <col min="1" max="16384" width="9.140625" style="3"/>
  </cols>
  <sheetData>
    <row r="1" spans="1:21" s="1" customFormat="1" ht="61.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25"/>
      <c r="U1" s="25"/>
    </row>
    <row r="2" spans="1:21" ht="36">
      <c r="A2" s="2"/>
    </row>
    <row r="19" spans="1:21" ht="156.75" customHeight="1">
      <c r="A19" s="37" t="s">
        <v>11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24"/>
      <c r="U19" s="24"/>
    </row>
  </sheetData>
  <mergeCells count="2">
    <mergeCell ref="A1:S1"/>
    <mergeCell ref="A19:S19"/>
  </mergeCells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теория</vt:lpstr>
      <vt:lpstr>задачи</vt:lpstr>
      <vt:lpstr>обратная задача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Doctor</cp:lastModifiedBy>
  <dcterms:created xsi:type="dcterms:W3CDTF">2018-05-07T04:40:19Z</dcterms:created>
  <dcterms:modified xsi:type="dcterms:W3CDTF">2018-05-08T17:25:30Z</dcterms:modified>
</cp:coreProperties>
</file>